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C:\Users\asua\Desktop\"/>
    </mc:Choice>
  </mc:AlternateContent>
  <xr:revisionPtr revIDLastSave="0" documentId="13_ncr:1_{87C333EA-5F9D-4551-9CE2-F7A60990956D}" xr6:coauthVersionLast="47" xr6:coauthVersionMax="47" xr10:uidLastSave="{00000000-0000-0000-0000-000000000000}"/>
  <bookViews>
    <workbookView xWindow="-108" yWindow="-108" windowWidth="23256" windowHeight="12456" xr2:uid="{00000000-000D-0000-FFFF-FFFF00000000}"/>
  </bookViews>
  <sheets>
    <sheet name="Monitoreo_Seguimento_Evaluación" sheetId="3" r:id="rId1"/>
    <sheet name="PINAR" sheetId="4" r:id="rId2"/>
    <sheet name="PLAN-ADQUISICIONES" sheetId="5" r:id="rId3"/>
    <sheet name="PLAN-VACANTES" sheetId="6" r:id="rId4"/>
    <sheet name="PREVISION-RECURSOS-HUMANOS" sheetId="7" r:id="rId5"/>
    <sheet name="ESTRATEGICO-TH" sheetId="8" r:id="rId6"/>
    <sheet name="INS-CAPACITACIONES" sheetId="9" r:id="rId7"/>
    <sheet name="INCENTIVOS-INSTITUCIONALES" sheetId="10" r:id="rId8"/>
    <sheet name="SG-SST" sheetId="11" r:id="rId9"/>
    <sheet name="ANTICORRUPCION" sheetId="12" r:id="rId10"/>
    <sheet name="PETI" sheetId="13" r:id="rId11"/>
    <sheet name="TRATAMIENTO-PRIVACIDAD-INFORMAC" sheetId="14" r:id="rId12"/>
    <sheet name="SEGURIDAD INFORMACION" sheetId="15" r:id="rId13"/>
  </sheets>
  <externalReferences>
    <externalReference r:id="rId14"/>
  </externalReferences>
  <definedNames>
    <definedName name="_xlnm.Print_Area" localSheetId="0">Monitoreo_Seguimento_Evaluación!$B$1:$AA$9</definedName>
    <definedName name="departamentos">[1]TABLA!$D$2:$D$36</definedName>
    <definedName name="nivel">[1]TABLA!$C$2:$C$3</definedName>
    <definedName name="orden">[1]TABLA!$A$3:$A$4</definedName>
    <definedName name="sector">[1]TABLA!$B$2:$B$26</definedName>
    <definedName name="vigencias">[1]TABLA!$E$2:$E$7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95" i="3" l="1"/>
  <c r="T95" i="3"/>
  <c r="O95" i="3"/>
  <c r="J95" i="3"/>
  <c r="L95" i="3" s="1"/>
  <c r="Y93" i="3"/>
  <c r="T93" i="3"/>
  <c r="O93" i="3"/>
  <c r="L93" i="3"/>
  <c r="J93" i="3"/>
  <c r="Y92" i="3"/>
  <c r="T92" i="3"/>
  <c r="Q92" i="3"/>
  <c r="V92" i="3" s="1"/>
  <c r="AA92" i="3" s="1"/>
  <c r="O92" i="3"/>
  <c r="L92" i="3"/>
  <c r="J92" i="3"/>
  <c r="Y91" i="3"/>
  <c r="T91" i="3"/>
  <c r="Q91" i="3"/>
  <c r="V91" i="3" s="1"/>
  <c r="AA91" i="3" s="1"/>
  <c r="O91" i="3"/>
  <c r="L91" i="3"/>
  <c r="J91" i="3"/>
  <c r="Y90" i="3"/>
  <c r="T90" i="3"/>
  <c r="O90" i="3"/>
  <c r="L90" i="3"/>
  <c r="Q90" i="3" s="1"/>
  <c r="V90" i="3" s="1"/>
  <c r="AA90" i="3" s="1"/>
  <c r="J90" i="3"/>
  <c r="Y88" i="3"/>
  <c r="T88" i="3"/>
  <c r="O88" i="3"/>
  <c r="L88" i="3"/>
  <c r="Q88" i="3" s="1"/>
  <c r="V88" i="3" s="1"/>
  <c r="AA88" i="3" s="1"/>
  <c r="J88" i="3"/>
  <c r="J128" i="3" l="1"/>
  <c r="J127" i="3"/>
  <c r="J126" i="3"/>
  <c r="J125" i="3"/>
  <c r="J124" i="3"/>
  <c r="J123" i="3"/>
  <c r="J122" i="3"/>
  <c r="J121" i="3"/>
  <c r="J120" i="3"/>
  <c r="J119" i="3"/>
  <c r="J118" i="3"/>
  <c r="J117" i="3"/>
  <c r="J116" i="3"/>
  <c r="J115" i="3"/>
  <c r="J114" i="3"/>
  <c r="J113" i="3"/>
  <c r="J112" i="3"/>
  <c r="J111" i="3"/>
  <c r="AA202" i="3" l="1"/>
  <c r="Y202" i="3"/>
  <c r="T202" i="3"/>
  <c r="O202" i="3"/>
  <c r="Y196" i="3"/>
  <c r="V196" i="3"/>
  <c r="AA196" i="3" s="1"/>
  <c r="T196" i="3"/>
  <c r="Q196" i="3"/>
  <c r="O196" i="3"/>
  <c r="L196" i="3"/>
  <c r="J196" i="3"/>
  <c r="Y192" i="3"/>
  <c r="V192" i="3"/>
  <c r="AA192" i="3" s="1"/>
  <c r="T192" i="3"/>
  <c r="Q192" i="3"/>
  <c r="O192" i="3"/>
  <c r="L192" i="3"/>
  <c r="J192" i="3"/>
  <c r="Y191" i="3"/>
  <c r="V191" i="3"/>
  <c r="AA191" i="3" s="1"/>
  <c r="T191" i="3"/>
  <c r="Q191" i="3"/>
  <c r="O191" i="3"/>
  <c r="L191" i="3"/>
  <c r="J191" i="3"/>
  <c r="Y190" i="3"/>
  <c r="V190" i="3"/>
  <c r="AA190" i="3" s="1"/>
  <c r="T190" i="3"/>
  <c r="Q190" i="3"/>
  <c r="O190" i="3"/>
  <c r="L190" i="3"/>
  <c r="J190" i="3"/>
  <c r="Y189" i="3"/>
  <c r="V189" i="3"/>
  <c r="AA189" i="3" s="1"/>
  <c r="T189" i="3"/>
  <c r="Q189" i="3"/>
  <c r="O189" i="3"/>
  <c r="L189" i="3"/>
  <c r="J189" i="3"/>
  <c r="Y188" i="3"/>
  <c r="V188" i="3"/>
  <c r="AA188" i="3" s="1"/>
  <c r="T188" i="3"/>
  <c r="Q188" i="3"/>
  <c r="O188" i="3"/>
  <c r="L188" i="3"/>
  <c r="J188" i="3"/>
  <c r="Y187" i="3"/>
  <c r="V187" i="3"/>
  <c r="AA187" i="3" s="1"/>
  <c r="T187" i="3"/>
  <c r="Q187" i="3"/>
  <c r="O187" i="3"/>
  <c r="L187" i="3"/>
  <c r="J187" i="3"/>
  <c r="Y186" i="3"/>
  <c r="V186" i="3"/>
  <c r="AA186" i="3" s="1"/>
  <c r="T186" i="3"/>
  <c r="Q186" i="3"/>
  <c r="O186" i="3"/>
  <c r="L186" i="3"/>
  <c r="J186" i="3"/>
  <c r="Y185" i="3"/>
  <c r="V185" i="3"/>
  <c r="AA185" i="3" s="1"/>
  <c r="T185" i="3"/>
  <c r="Q185" i="3"/>
  <c r="O185" i="3"/>
  <c r="L185" i="3"/>
  <c r="J185" i="3"/>
  <c r="Y184" i="3"/>
  <c r="V184" i="3"/>
  <c r="AA184" i="3" s="1"/>
  <c r="T184" i="3"/>
  <c r="Q184" i="3"/>
  <c r="O184" i="3"/>
  <c r="L184" i="3"/>
  <c r="J184" i="3"/>
  <c r="Y183" i="3"/>
  <c r="V183" i="3"/>
  <c r="AA183" i="3" s="1"/>
  <c r="T183" i="3"/>
  <c r="Q183" i="3"/>
  <c r="O183" i="3"/>
  <c r="L183" i="3"/>
  <c r="J183" i="3"/>
  <c r="Y182" i="3"/>
  <c r="V182" i="3"/>
  <c r="AA182" i="3" s="1"/>
  <c r="T182" i="3"/>
  <c r="Q182" i="3"/>
  <c r="O182" i="3"/>
  <c r="L182" i="3"/>
  <c r="J182" i="3"/>
  <c r="Y181" i="3"/>
  <c r="V181" i="3"/>
  <c r="AA181" i="3" s="1"/>
  <c r="T181" i="3"/>
  <c r="Q181" i="3"/>
  <c r="O181" i="3"/>
  <c r="L181" i="3"/>
  <c r="J181" i="3"/>
  <c r="Y180" i="3"/>
  <c r="V180" i="3"/>
  <c r="AA180" i="3" s="1"/>
  <c r="T180" i="3"/>
  <c r="Q180" i="3"/>
  <c r="O180" i="3"/>
  <c r="L180" i="3"/>
  <c r="J180" i="3"/>
  <c r="Y179" i="3"/>
  <c r="V179" i="3"/>
  <c r="AA179" i="3" s="1"/>
  <c r="T179" i="3"/>
  <c r="Q179" i="3"/>
  <c r="O179" i="3"/>
  <c r="L179" i="3"/>
  <c r="J179" i="3"/>
  <c r="Y178" i="3"/>
  <c r="V178" i="3"/>
  <c r="AA178" i="3" s="1"/>
  <c r="T178" i="3"/>
  <c r="Q178" i="3"/>
  <c r="O178" i="3"/>
  <c r="L178" i="3"/>
  <c r="J178" i="3"/>
  <c r="Y177" i="3"/>
  <c r="V177" i="3"/>
  <c r="AA177" i="3" s="1"/>
  <c r="T177" i="3"/>
  <c r="Q177" i="3"/>
  <c r="O177" i="3"/>
  <c r="L177" i="3"/>
  <c r="J177" i="3"/>
  <c r="Y176" i="3"/>
  <c r="V176" i="3"/>
  <c r="AA176" i="3" s="1"/>
  <c r="T176" i="3"/>
  <c r="Q176" i="3"/>
  <c r="O176" i="3"/>
  <c r="L176" i="3"/>
  <c r="J176" i="3"/>
  <c r="Y175" i="3"/>
  <c r="V175" i="3"/>
  <c r="AA175" i="3" s="1"/>
  <c r="T175" i="3"/>
  <c r="Q175" i="3"/>
  <c r="O175" i="3"/>
  <c r="L175" i="3"/>
  <c r="J175" i="3"/>
  <c r="Y174" i="3"/>
  <c r="V174" i="3"/>
  <c r="AA174" i="3" s="1"/>
  <c r="T174" i="3"/>
  <c r="Q174" i="3"/>
  <c r="O174" i="3"/>
  <c r="L174" i="3"/>
  <c r="J174" i="3"/>
  <c r="Y173" i="3"/>
  <c r="V173" i="3"/>
  <c r="AA173" i="3" s="1"/>
  <c r="T173" i="3"/>
  <c r="Q173" i="3"/>
  <c r="O173" i="3"/>
  <c r="L173" i="3"/>
  <c r="J173" i="3"/>
  <c r="Y172" i="3"/>
  <c r="V172" i="3"/>
  <c r="AA172" i="3" s="1"/>
  <c r="T172" i="3"/>
  <c r="Q172" i="3"/>
  <c r="O172" i="3"/>
  <c r="L172" i="3"/>
  <c r="J172" i="3"/>
  <c r="Y171" i="3"/>
  <c r="V171" i="3"/>
  <c r="AA171" i="3" s="1"/>
  <c r="T171" i="3"/>
  <c r="Q171" i="3"/>
  <c r="O171" i="3"/>
  <c r="L171" i="3"/>
  <c r="J171" i="3"/>
  <c r="Y170" i="3"/>
  <c r="V170" i="3"/>
  <c r="AA170" i="3" s="1"/>
  <c r="T170" i="3"/>
  <c r="Q170" i="3"/>
  <c r="O170" i="3"/>
  <c r="L170" i="3"/>
  <c r="J170" i="3"/>
  <c r="Y169" i="3"/>
  <c r="V169" i="3"/>
  <c r="AA169" i="3" s="1"/>
  <c r="T169" i="3"/>
  <c r="Q169" i="3"/>
  <c r="O169" i="3"/>
  <c r="L169" i="3"/>
  <c r="J169" i="3"/>
  <c r="Y168" i="3"/>
  <c r="V168" i="3"/>
  <c r="AA168" i="3" s="1"/>
  <c r="T168" i="3"/>
  <c r="Q168" i="3"/>
  <c r="O168" i="3"/>
  <c r="L168" i="3"/>
  <c r="J168" i="3"/>
  <c r="Y167" i="3"/>
  <c r="V167" i="3"/>
  <c r="AA167" i="3" s="1"/>
  <c r="T167" i="3"/>
  <c r="Q167" i="3"/>
  <c r="O167" i="3"/>
  <c r="L167" i="3"/>
  <c r="J167" i="3"/>
  <c r="Y166" i="3"/>
  <c r="V166" i="3"/>
  <c r="AA166" i="3" s="1"/>
  <c r="T166" i="3"/>
  <c r="Q166" i="3"/>
  <c r="O166" i="3"/>
  <c r="L166" i="3"/>
  <c r="J166" i="3"/>
  <c r="Y164" i="3"/>
  <c r="V164" i="3"/>
  <c r="AA164" i="3" s="1"/>
  <c r="T164" i="3"/>
  <c r="Q164" i="3"/>
  <c r="O164" i="3"/>
  <c r="L164" i="3"/>
  <c r="J164" i="3"/>
  <c r="Y163" i="3"/>
  <c r="V163" i="3"/>
  <c r="AA163" i="3" s="1"/>
  <c r="T163" i="3"/>
  <c r="Q163" i="3"/>
  <c r="O163" i="3"/>
  <c r="L163" i="3"/>
  <c r="J163" i="3"/>
  <c r="Y162" i="3"/>
  <c r="V162" i="3"/>
  <c r="AA162" i="3" s="1"/>
  <c r="T162" i="3"/>
  <c r="Q162" i="3"/>
  <c r="O162" i="3"/>
  <c r="L162" i="3"/>
  <c r="J162" i="3"/>
  <c r="Y161" i="3"/>
  <c r="V161" i="3"/>
  <c r="AA161" i="3" s="1"/>
  <c r="T161" i="3"/>
  <c r="Q161" i="3"/>
  <c r="O161" i="3"/>
  <c r="L161" i="3"/>
  <c r="J161" i="3"/>
  <c r="Y160" i="3"/>
  <c r="V160" i="3"/>
  <c r="AA160" i="3" s="1"/>
  <c r="T160" i="3"/>
  <c r="Q160" i="3"/>
  <c r="O160" i="3"/>
  <c r="L160" i="3"/>
  <c r="J160" i="3"/>
  <c r="Y159" i="3"/>
  <c r="V159" i="3"/>
  <c r="AA159" i="3" s="1"/>
  <c r="T159" i="3"/>
  <c r="Q159" i="3"/>
  <c r="O159" i="3"/>
  <c r="L159" i="3"/>
  <c r="J159" i="3"/>
  <c r="Y158" i="3"/>
  <c r="V158" i="3"/>
  <c r="AA158" i="3" s="1"/>
  <c r="T158" i="3"/>
  <c r="Q158" i="3"/>
  <c r="O158" i="3"/>
  <c r="L158" i="3"/>
  <c r="J158" i="3"/>
  <c r="Y157" i="3"/>
  <c r="V157" i="3"/>
  <c r="AA157" i="3" s="1"/>
  <c r="T157" i="3"/>
  <c r="Q157" i="3"/>
  <c r="O157" i="3"/>
  <c r="L157" i="3"/>
  <c r="J157" i="3"/>
  <c r="Y156" i="3"/>
  <c r="V156" i="3"/>
  <c r="AA156" i="3" s="1"/>
  <c r="T156" i="3"/>
  <c r="Q156" i="3"/>
  <c r="O156" i="3"/>
  <c r="L156" i="3"/>
  <c r="J156" i="3"/>
  <c r="Y155" i="3"/>
  <c r="V155" i="3"/>
  <c r="AA155" i="3" s="1"/>
  <c r="T155" i="3"/>
  <c r="Q155" i="3"/>
  <c r="O155" i="3"/>
  <c r="L155" i="3"/>
  <c r="J155" i="3"/>
  <c r="Y154" i="3"/>
  <c r="V154" i="3"/>
  <c r="AA154" i="3" s="1"/>
  <c r="T154" i="3"/>
  <c r="Q154" i="3"/>
  <c r="O154" i="3"/>
  <c r="L154" i="3"/>
  <c r="J154" i="3"/>
  <c r="Y153" i="3"/>
  <c r="V153" i="3"/>
  <c r="AA153" i="3" s="1"/>
  <c r="T153" i="3"/>
  <c r="Q153" i="3"/>
  <c r="O153" i="3"/>
  <c r="L153" i="3"/>
  <c r="J153" i="3"/>
  <c r="Y152" i="3"/>
  <c r="V152" i="3"/>
  <c r="AA152" i="3" s="1"/>
  <c r="T152" i="3"/>
  <c r="Q152" i="3"/>
  <c r="O152" i="3"/>
  <c r="L152" i="3"/>
  <c r="J152" i="3"/>
  <c r="Y151" i="3"/>
  <c r="V151" i="3"/>
  <c r="AA151" i="3" s="1"/>
  <c r="T151" i="3"/>
  <c r="Q151" i="3"/>
  <c r="O151" i="3"/>
  <c r="L151" i="3"/>
  <c r="J151" i="3"/>
  <c r="Y150" i="3"/>
  <c r="V150" i="3"/>
  <c r="AA150" i="3" s="1"/>
  <c r="T150" i="3"/>
  <c r="Q150" i="3"/>
  <c r="O150" i="3"/>
  <c r="L150" i="3"/>
  <c r="J150" i="3"/>
  <c r="Y149" i="3"/>
  <c r="V149" i="3"/>
  <c r="AA149" i="3" s="1"/>
  <c r="T149" i="3"/>
  <c r="Q149" i="3"/>
  <c r="O149" i="3"/>
  <c r="L149" i="3"/>
  <c r="J149" i="3"/>
  <c r="Y148" i="3"/>
  <c r="V148" i="3"/>
  <c r="AA148" i="3" s="1"/>
  <c r="T148" i="3"/>
  <c r="Q148" i="3"/>
  <c r="O148" i="3"/>
  <c r="L148" i="3"/>
  <c r="J148" i="3"/>
  <c r="Y147" i="3"/>
  <c r="V147" i="3"/>
  <c r="AA147" i="3" s="1"/>
  <c r="T147" i="3"/>
  <c r="Q147" i="3"/>
  <c r="O147" i="3"/>
  <c r="L147" i="3"/>
  <c r="J147" i="3"/>
  <c r="Y146" i="3"/>
  <c r="V146" i="3"/>
  <c r="AA146" i="3" s="1"/>
  <c r="T146" i="3"/>
  <c r="Q146" i="3"/>
  <c r="O146" i="3"/>
  <c r="L146" i="3"/>
  <c r="J146" i="3"/>
  <c r="Y145" i="3"/>
  <c r="V145" i="3"/>
  <c r="AA145" i="3" s="1"/>
  <c r="T145" i="3"/>
  <c r="Q145" i="3"/>
  <c r="O145" i="3"/>
  <c r="L145" i="3"/>
  <c r="J145" i="3"/>
  <c r="Y144" i="3"/>
  <c r="V144" i="3"/>
  <c r="AA144" i="3" s="1"/>
  <c r="T144" i="3"/>
  <c r="Q144" i="3"/>
  <c r="O144" i="3"/>
  <c r="L144" i="3"/>
  <c r="J144" i="3"/>
  <c r="Y143" i="3"/>
  <c r="V143" i="3"/>
  <c r="AA143" i="3" s="1"/>
  <c r="T143" i="3"/>
  <c r="Q143" i="3"/>
  <c r="O143" i="3"/>
  <c r="L143" i="3"/>
  <c r="J143" i="3"/>
  <c r="Y142" i="3"/>
  <c r="V142" i="3"/>
  <c r="AA142" i="3" s="1"/>
  <c r="T142" i="3"/>
  <c r="Q142" i="3"/>
  <c r="O142" i="3"/>
  <c r="L142" i="3"/>
  <c r="J142" i="3"/>
  <c r="O55" i="3" l="1"/>
  <c r="O56" i="3"/>
  <c r="O57" i="3"/>
  <c r="Q59" i="3"/>
  <c r="O59" i="3"/>
  <c r="O61" i="3"/>
  <c r="O63" i="3"/>
  <c r="Q63" i="3"/>
  <c r="O64" i="3"/>
  <c r="Q64" i="3"/>
  <c r="O66" i="3"/>
  <c r="Q66" i="3"/>
  <c r="O67" i="3"/>
  <c r="O68" i="3"/>
  <c r="Q68" i="3"/>
  <c r="O69" i="3"/>
  <c r="Q69" i="3"/>
  <c r="O70" i="3"/>
  <c r="O71" i="3"/>
  <c r="O72" i="3"/>
  <c r="O73" i="3"/>
  <c r="Q73" i="3"/>
  <c r="O74" i="3"/>
  <c r="Q74" i="3"/>
  <c r="O75" i="3"/>
  <c r="Q75" i="3"/>
  <c r="O76" i="3"/>
  <c r="Q76" i="3"/>
  <c r="O78" i="3"/>
  <c r="Q78" i="3"/>
  <c r="O79" i="3"/>
  <c r="Q79" i="3"/>
  <c r="O83" i="3"/>
  <c r="Q83" i="3"/>
  <c r="O84" i="3"/>
  <c r="Q84" i="3"/>
  <c r="J110" i="3" l="1"/>
  <c r="J109" i="3"/>
  <c r="J108" i="3"/>
  <c r="J107" i="3"/>
  <c r="J106" i="3"/>
  <c r="J105" i="3"/>
  <c r="J104" i="3"/>
  <c r="J103" i="3"/>
  <c r="J102" i="3"/>
  <c r="J101" i="3"/>
  <c r="J100" i="3"/>
  <c r="J99" i="3"/>
  <c r="J97" i="3"/>
  <c r="AA110" i="3" l="1"/>
  <c r="Y110" i="3"/>
  <c r="V110" i="3"/>
  <c r="T110" i="3"/>
  <c r="Q110" i="3"/>
  <c r="O110" i="3"/>
  <c r="L110" i="3"/>
  <c r="AA109" i="3"/>
  <c r="Y109" i="3"/>
  <c r="V109" i="3"/>
  <c r="T109" i="3"/>
  <c r="Q109" i="3"/>
  <c r="O109" i="3"/>
  <c r="L109" i="3"/>
  <c r="AA108" i="3"/>
  <c r="Y108" i="3"/>
  <c r="V108" i="3"/>
  <c r="T108" i="3"/>
  <c r="Q108" i="3"/>
  <c r="O108" i="3"/>
  <c r="L108" i="3"/>
  <c r="AA107" i="3"/>
  <c r="Y107" i="3"/>
  <c r="V107" i="3"/>
  <c r="T107" i="3"/>
  <c r="Q107" i="3"/>
  <c r="O107" i="3"/>
  <c r="L107" i="3"/>
  <c r="AA106" i="3"/>
  <c r="Y106" i="3"/>
  <c r="V106" i="3"/>
  <c r="T106" i="3"/>
  <c r="Q106" i="3"/>
  <c r="O106" i="3"/>
  <c r="L106" i="3"/>
  <c r="AA105" i="3"/>
  <c r="Y105" i="3"/>
  <c r="V105" i="3"/>
  <c r="T105" i="3"/>
  <c r="Q105" i="3"/>
  <c r="O105" i="3"/>
  <c r="L105" i="3"/>
  <c r="AA104" i="3"/>
  <c r="Y104" i="3"/>
  <c r="V104" i="3"/>
  <c r="T104" i="3"/>
  <c r="Q104" i="3"/>
  <c r="O104" i="3"/>
  <c r="L104" i="3"/>
  <c r="AA103" i="3"/>
  <c r="Y103" i="3"/>
  <c r="V103" i="3"/>
  <c r="T103" i="3"/>
  <c r="Q103" i="3"/>
  <c r="O103" i="3"/>
  <c r="L103" i="3"/>
  <c r="AA102" i="3"/>
  <c r="Y102" i="3"/>
  <c r="V102" i="3"/>
  <c r="T102" i="3"/>
  <c r="Q102" i="3"/>
  <c r="O102" i="3"/>
  <c r="L102" i="3"/>
  <c r="AA101" i="3"/>
  <c r="Y101" i="3"/>
  <c r="V101" i="3"/>
  <c r="T101" i="3"/>
  <c r="Q101" i="3"/>
  <c r="O101" i="3"/>
  <c r="L101" i="3"/>
  <c r="AA100" i="3"/>
  <c r="Y100" i="3"/>
  <c r="V100" i="3"/>
  <c r="T100" i="3"/>
  <c r="Q100" i="3"/>
  <c r="O100" i="3"/>
  <c r="L100" i="3"/>
  <c r="AA99" i="3"/>
  <c r="Y99" i="3"/>
  <c r="V99" i="3"/>
  <c r="T99" i="3"/>
  <c r="Q99" i="3"/>
  <c r="O99" i="3"/>
  <c r="L99" i="3"/>
  <c r="V98" i="3"/>
  <c r="AA97" i="3"/>
  <c r="Y97" i="3"/>
  <c r="V97" i="3"/>
  <c r="T97" i="3"/>
  <c r="Q97" i="3"/>
  <c r="O97" i="3"/>
  <c r="L97" i="3"/>
  <c r="AA51" i="3" l="1"/>
  <c r="Y51" i="3"/>
  <c r="V51" i="3"/>
  <c r="T51" i="3"/>
  <c r="Q51" i="3"/>
  <c r="O51" i="3"/>
  <c r="L51" i="3"/>
  <c r="J51" i="3"/>
  <c r="AA49" i="3"/>
  <c r="Y49" i="3"/>
  <c r="V49" i="3"/>
  <c r="T49" i="3"/>
  <c r="Q49" i="3"/>
  <c r="O49" i="3"/>
  <c r="L49" i="3"/>
  <c r="J49" i="3"/>
  <c r="AA48" i="3"/>
  <c r="Y48" i="3"/>
  <c r="V48" i="3"/>
  <c r="T48" i="3"/>
  <c r="Q48" i="3"/>
  <c r="O48" i="3"/>
  <c r="L48" i="3"/>
  <c r="J48" i="3"/>
  <c r="AA47" i="3"/>
  <c r="Y47" i="3"/>
  <c r="V47" i="3"/>
  <c r="T47" i="3"/>
  <c r="Q47" i="3"/>
  <c r="O47" i="3"/>
  <c r="L47" i="3"/>
  <c r="J47" i="3"/>
  <c r="AA46" i="3"/>
  <c r="Y46" i="3"/>
  <c r="V46" i="3"/>
  <c r="T46" i="3"/>
  <c r="Q46" i="3"/>
  <c r="O46" i="3"/>
  <c r="L46" i="3"/>
  <c r="J46" i="3"/>
  <c r="AA45" i="3"/>
  <c r="Y45" i="3"/>
  <c r="V45" i="3"/>
  <c r="T45" i="3"/>
  <c r="Q45" i="3"/>
  <c r="O45" i="3"/>
  <c r="L45" i="3"/>
  <c r="J45" i="3"/>
  <c r="AA128" i="3" l="1"/>
  <c r="V128" i="3"/>
  <c r="T128" i="3"/>
  <c r="Q128" i="3"/>
  <c r="O128" i="3"/>
  <c r="L128" i="3"/>
  <c r="AA127" i="3"/>
  <c r="Y127" i="3"/>
  <c r="V127" i="3"/>
  <c r="T127" i="3"/>
  <c r="Q127" i="3"/>
  <c r="O127" i="3"/>
  <c r="L127" i="3"/>
  <c r="AA126" i="3"/>
  <c r="Y126" i="3"/>
  <c r="V126" i="3"/>
  <c r="T126" i="3"/>
  <c r="Q126" i="3"/>
  <c r="O126" i="3"/>
  <c r="L126" i="3"/>
  <c r="AA125" i="3"/>
  <c r="Y125" i="3"/>
  <c r="V125" i="3"/>
  <c r="T125" i="3"/>
  <c r="Q125" i="3"/>
  <c r="O125" i="3"/>
  <c r="L125" i="3"/>
  <c r="AA124" i="3"/>
  <c r="Y124" i="3"/>
  <c r="V124" i="3"/>
  <c r="T124" i="3"/>
  <c r="Q124" i="3"/>
  <c r="O124" i="3"/>
  <c r="L124" i="3"/>
  <c r="AA123" i="3"/>
  <c r="Y123" i="3"/>
  <c r="V123" i="3"/>
  <c r="T123" i="3"/>
  <c r="Q123" i="3"/>
  <c r="O123" i="3"/>
  <c r="L123" i="3"/>
  <c r="AA122" i="3"/>
  <c r="Y122" i="3"/>
  <c r="V122" i="3"/>
  <c r="T122" i="3"/>
  <c r="Q122" i="3"/>
  <c r="O122" i="3"/>
  <c r="L122" i="3"/>
  <c r="AA121" i="3"/>
  <c r="Y121" i="3"/>
  <c r="V121" i="3"/>
  <c r="T121" i="3"/>
  <c r="Q121" i="3"/>
  <c r="O121" i="3"/>
  <c r="L121" i="3"/>
  <c r="AA120" i="3"/>
  <c r="Y120" i="3"/>
  <c r="V120" i="3"/>
  <c r="T120" i="3"/>
  <c r="Q120" i="3"/>
  <c r="O120" i="3"/>
  <c r="L120" i="3"/>
  <c r="AA119" i="3"/>
  <c r="Y119" i="3"/>
  <c r="V119" i="3"/>
  <c r="T119" i="3"/>
  <c r="Q119" i="3"/>
  <c r="O119" i="3"/>
  <c r="L119" i="3"/>
  <c r="AA118" i="3"/>
  <c r="Y118" i="3"/>
  <c r="V118" i="3"/>
  <c r="T118" i="3"/>
  <c r="Q118" i="3"/>
  <c r="O118" i="3"/>
  <c r="L118" i="3"/>
  <c r="AA117" i="3"/>
  <c r="Y117" i="3"/>
  <c r="V117" i="3"/>
  <c r="T117" i="3"/>
  <c r="Q117" i="3"/>
  <c r="O117" i="3"/>
  <c r="L117" i="3"/>
  <c r="AA116" i="3"/>
  <c r="Y116" i="3"/>
  <c r="V116" i="3"/>
  <c r="T116" i="3"/>
  <c r="Q116" i="3"/>
  <c r="O116" i="3"/>
  <c r="L116" i="3"/>
  <c r="AA115" i="3"/>
  <c r="Y115" i="3"/>
  <c r="V115" i="3"/>
  <c r="T115" i="3"/>
  <c r="Q115" i="3"/>
  <c r="O115" i="3"/>
  <c r="L115" i="3"/>
  <c r="AA114" i="3"/>
  <c r="Y114" i="3"/>
  <c r="V114" i="3"/>
  <c r="T114" i="3"/>
  <c r="Q114" i="3"/>
  <c r="O114" i="3"/>
  <c r="L114" i="3"/>
  <c r="AA113" i="3"/>
  <c r="Y113" i="3"/>
  <c r="V113" i="3"/>
  <c r="T113" i="3"/>
  <c r="Q113" i="3"/>
  <c r="O113" i="3"/>
  <c r="L113" i="3"/>
  <c r="AA112" i="3"/>
  <c r="Y112" i="3"/>
  <c r="V112" i="3"/>
  <c r="T112" i="3"/>
  <c r="Q112" i="3"/>
  <c r="O112" i="3"/>
  <c r="L112" i="3"/>
  <c r="AA111" i="3"/>
  <c r="Y111" i="3"/>
  <c r="V111" i="3"/>
  <c r="T111" i="3"/>
  <c r="O111" i="3"/>
  <c r="L111" i="3"/>
  <c r="Y84" i="3" l="1"/>
  <c r="T84" i="3"/>
  <c r="V84" i="3"/>
  <c r="AA84" i="3" s="1"/>
  <c r="Y83" i="3"/>
  <c r="T83" i="3"/>
  <c r="V83" i="3"/>
  <c r="AA83" i="3" s="1"/>
  <c r="Y79" i="3"/>
  <c r="T79" i="3"/>
  <c r="V79" i="3"/>
  <c r="AA79" i="3" s="1"/>
  <c r="Y78" i="3"/>
  <c r="T78" i="3"/>
  <c r="V78" i="3"/>
  <c r="AA78" i="3" s="1"/>
  <c r="Y76" i="3"/>
  <c r="T76" i="3"/>
  <c r="V76" i="3"/>
  <c r="AA76" i="3" s="1"/>
  <c r="Y75" i="3"/>
  <c r="T75" i="3"/>
  <c r="V75" i="3"/>
  <c r="AA75" i="3" s="1"/>
  <c r="Y74" i="3"/>
  <c r="T74" i="3"/>
  <c r="V74" i="3"/>
  <c r="AA74" i="3" s="1"/>
  <c r="Y73" i="3"/>
  <c r="T73" i="3"/>
  <c r="V73" i="3"/>
  <c r="AA73" i="3" s="1"/>
  <c r="AA72" i="3"/>
  <c r="Y72" i="3"/>
  <c r="T72" i="3"/>
  <c r="Y71" i="3"/>
  <c r="V71" i="3"/>
  <c r="AA71" i="3" s="1"/>
  <c r="T71" i="3"/>
  <c r="Y70" i="3"/>
  <c r="V70" i="3"/>
  <c r="AA70" i="3" s="1"/>
  <c r="T70" i="3"/>
  <c r="Y69" i="3"/>
  <c r="T69" i="3"/>
  <c r="V69" i="3"/>
  <c r="AA69" i="3" s="1"/>
  <c r="Y68" i="3"/>
  <c r="T68" i="3"/>
  <c r="V68" i="3"/>
  <c r="AA68" i="3" s="1"/>
  <c r="Y67" i="3"/>
  <c r="V67" i="3"/>
  <c r="AA67" i="3" s="1"/>
  <c r="T67" i="3"/>
  <c r="Y66" i="3"/>
  <c r="T66" i="3"/>
  <c r="V66" i="3"/>
  <c r="AA66" i="3" s="1"/>
  <c r="Y64" i="3"/>
  <c r="T64" i="3"/>
  <c r="V64" i="3"/>
  <c r="AA64" i="3" s="1"/>
  <c r="Y63" i="3"/>
  <c r="T63" i="3"/>
  <c r="V63" i="3"/>
  <c r="AA63" i="3" s="1"/>
  <c r="Y61" i="3"/>
  <c r="T61" i="3"/>
  <c r="Y59" i="3"/>
  <c r="T59" i="3"/>
  <c r="V59" i="3"/>
  <c r="AA59" i="3" s="1"/>
  <c r="Y57" i="3"/>
  <c r="T57" i="3"/>
  <c r="Y56" i="3"/>
  <c r="T56" i="3"/>
  <c r="Y55" i="3"/>
  <c r="T55" i="3"/>
  <c r="Z141" i="3" l="1"/>
  <c r="X141" i="3"/>
  <c r="Z140" i="3"/>
  <c r="X140" i="3"/>
  <c r="Z139" i="3"/>
  <c r="X139" i="3"/>
  <c r="Z138" i="3"/>
  <c r="X138" i="3"/>
  <c r="Z137" i="3"/>
  <c r="X137" i="3"/>
  <c r="Z136" i="3"/>
  <c r="X136" i="3"/>
  <c r="Z135" i="3"/>
  <c r="X135" i="3"/>
  <c r="Z134" i="3"/>
  <c r="X134" i="3"/>
  <c r="Z133" i="3"/>
  <c r="X133" i="3"/>
  <c r="Z132" i="3"/>
  <c r="X132" i="3"/>
  <c r="Z131" i="3"/>
  <c r="X131" i="3"/>
  <c r="Z130" i="3"/>
  <c r="X130" i="3"/>
  <c r="X129" i="3"/>
  <c r="Z129" i="3" l="1"/>
  <c r="Q211" i="3" l="1"/>
  <c r="O211" i="3"/>
  <c r="Q210" i="3"/>
  <c r="O210" i="3"/>
  <c r="AA209" i="3"/>
  <c r="V209" i="3"/>
  <c r="Q209" i="3"/>
  <c r="O209" i="3"/>
  <c r="AA208" i="3"/>
  <c r="V208" i="3"/>
  <c r="Q208" i="3"/>
  <c r="O208" i="3"/>
  <c r="AA207" i="3"/>
  <c r="V207" i="3"/>
  <c r="Q207" i="3"/>
  <c r="O207" i="3"/>
  <c r="AA206" i="3"/>
  <c r="V206" i="3"/>
  <c r="AA205" i="3"/>
  <c r="V205" i="3"/>
  <c r="Q205" i="3"/>
  <c r="AA204" i="3"/>
  <c r="V204" i="3"/>
  <c r="AA203" i="3"/>
  <c r="Y203" i="3"/>
  <c r="V203" i="3"/>
  <c r="J12" i="3" l="1"/>
  <c r="J13" i="3"/>
  <c r="J14" i="3"/>
  <c r="J15" i="3"/>
  <c r="J16" i="3"/>
  <c r="J11" i="3"/>
  <c r="L44" i="3" l="1"/>
  <c r="J44" i="3"/>
  <c r="L43" i="3"/>
  <c r="J43" i="3"/>
  <c r="L42" i="3"/>
  <c r="J42" i="3"/>
  <c r="L41" i="3"/>
  <c r="J41" i="3"/>
  <c r="L40" i="3"/>
  <c r="J40" i="3"/>
  <c r="L39" i="3"/>
  <c r="J39" i="3"/>
  <c r="L38" i="3"/>
  <c r="J38" i="3"/>
  <c r="L37" i="3"/>
  <c r="J37" i="3"/>
  <c r="L36" i="3"/>
  <c r="J36" i="3"/>
  <c r="L35" i="3"/>
  <c r="J35" i="3"/>
  <c r="L34" i="3"/>
  <c r="J34" i="3"/>
  <c r="L33" i="3"/>
  <c r="J33" i="3"/>
  <c r="L32" i="3"/>
  <c r="J32" i="3"/>
  <c r="L31" i="3"/>
  <c r="J31" i="3"/>
  <c r="L30" i="3"/>
  <c r="J30" i="3"/>
  <c r="L29" i="3"/>
  <c r="J29" i="3"/>
  <c r="L28" i="3"/>
  <c r="J28" i="3"/>
  <c r="L27" i="3"/>
  <c r="J27" i="3"/>
  <c r="L26" i="3"/>
  <c r="J26" i="3"/>
  <c r="L25" i="3"/>
  <c r="J25" i="3"/>
  <c r="L24" i="3"/>
  <c r="J24" i="3"/>
  <c r="L23" i="3"/>
  <c r="J23" i="3"/>
  <c r="L22" i="3"/>
  <c r="J22" i="3"/>
  <c r="L21" i="3"/>
  <c r="J21" i="3"/>
  <c r="L20" i="3"/>
  <c r="J20" i="3"/>
  <c r="L19" i="3"/>
  <c r="J19" i="3"/>
  <c r="L18" i="3"/>
  <c r="J18" i="3"/>
  <c r="L17" i="3"/>
  <c r="J17" i="3"/>
  <c r="L16" i="3"/>
  <c r="L15" i="3"/>
  <c r="L14" i="3"/>
  <c r="L13" i="3"/>
  <c r="L12" i="3"/>
  <c r="L11" i="3"/>
  <c r="L10" i="3"/>
  <c r="J10" i="3"/>
  <c r="AA24" i="3" l="1"/>
  <c r="Y24" i="3"/>
  <c r="AA23" i="3"/>
  <c r="Y23" i="3"/>
  <c r="AA22" i="3"/>
  <c r="Y22" i="3"/>
  <c r="AA21" i="3"/>
  <c r="Y21" i="3"/>
  <c r="AA20" i="3"/>
  <c r="Y20" i="3"/>
  <c r="AA19" i="3"/>
  <c r="Y19" i="3"/>
  <c r="AA18" i="3"/>
  <c r="Y18" i="3"/>
  <c r="AA17" i="3"/>
  <c r="Y17" i="3"/>
  <c r="AA16" i="3"/>
  <c r="Y16" i="3"/>
  <c r="AA15" i="3"/>
  <c r="Y15" i="3"/>
  <c r="AA14" i="3"/>
  <c r="Y14" i="3"/>
  <c r="AA13" i="3"/>
  <c r="Y13" i="3"/>
  <c r="AA12" i="3"/>
  <c r="Y12" i="3"/>
  <c r="AA11" i="3"/>
  <c r="Y11" i="3"/>
  <c r="AA10" i="3"/>
  <c r="Y10" i="3"/>
  <c r="AA40" i="3" l="1"/>
  <c r="Y40" i="3"/>
  <c r="V40" i="3"/>
  <c r="T40" i="3"/>
  <c r="Q40" i="3"/>
  <c r="O40" i="3"/>
  <c r="AA39" i="3"/>
  <c r="Y39" i="3"/>
  <c r="V39" i="3"/>
  <c r="T39" i="3"/>
  <c r="Q39" i="3"/>
  <c r="O39" i="3"/>
  <c r="Y38" i="3"/>
  <c r="T38" i="3"/>
  <c r="O38" i="3"/>
  <c r="Y37" i="3"/>
  <c r="Y36" i="3"/>
  <c r="AA36" i="3"/>
  <c r="Q36" i="3"/>
  <c r="O36" i="3"/>
  <c r="AA35" i="3"/>
  <c r="Y35" i="3"/>
  <c r="V35" i="3"/>
  <c r="T35" i="3"/>
  <c r="Q35" i="3"/>
  <c r="O35" i="3"/>
  <c r="AA34" i="3"/>
  <c r="Y34" i="3"/>
  <c r="V34" i="3"/>
  <c r="T34" i="3"/>
  <c r="Q34" i="3"/>
  <c r="O34" i="3"/>
  <c r="AA33" i="3"/>
  <c r="Y33" i="3"/>
  <c r="V33" i="3"/>
  <c r="T33" i="3"/>
  <c r="Q33" i="3"/>
  <c r="O33" i="3"/>
  <c r="AA32" i="3"/>
  <c r="Y32" i="3"/>
  <c r="V32" i="3"/>
  <c r="T32" i="3"/>
  <c r="Q32" i="3"/>
  <c r="O32" i="3"/>
  <c r="AA31" i="3"/>
  <c r="Y31" i="3"/>
  <c r="V31" i="3"/>
  <c r="T31" i="3"/>
  <c r="Q31" i="3"/>
  <c r="O31" i="3"/>
  <c r="Y41" i="3"/>
  <c r="AA41" i="3"/>
  <c r="Y42" i="3"/>
  <c r="AA42" i="3"/>
  <c r="V36" i="3" l="1"/>
  <c r="V37" i="3"/>
  <c r="O37" i="3"/>
  <c r="AA38" i="3"/>
  <c r="T37" i="3"/>
  <c r="AA37" i="3"/>
  <c r="V38" i="3"/>
  <c r="Q37" i="3"/>
  <c r="T36" i="3"/>
  <c r="Q38" i="3"/>
  <c r="AA30" i="3" l="1"/>
  <c r="Y30" i="3"/>
  <c r="AA29" i="3"/>
  <c r="Y29" i="3"/>
  <c r="AA28" i="3"/>
  <c r="Y28" i="3"/>
  <c r="AA27" i="3"/>
  <c r="Y27" i="3"/>
  <c r="AA26" i="3"/>
  <c r="Y26" i="3"/>
  <c r="AA25" i="3"/>
  <c r="Y25" i="3"/>
  <c r="V44" i="3" l="1"/>
  <c r="T44" i="3"/>
  <c r="V43" i="3"/>
  <c r="T43" i="3"/>
  <c r="V42" i="3"/>
  <c r="T42" i="3"/>
  <c r="V41" i="3"/>
  <c r="T41" i="3"/>
  <c r="T22" i="3" l="1"/>
  <c r="Q24" i="3" l="1"/>
  <c r="O24" i="3"/>
  <c r="Q23" i="3"/>
  <c r="O23" i="3"/>
  <c r="Q22" i="3"/>
  <c r="O22" i="3"/>
  <c r="Q21" i="3"/>
  <c r="O21" i="3"/>
  <c r="Q20" i="3"/>
  <c r="O20" i="3"/>
  <c r="Q19" i="3"/>
  <c r="O19" i="3"/>
  <c r="Q18" i="3"/>
  <c r="O18" i="3"/>
  <c r="Q17" i="3"/>
  <c r="O17" i="3"/>
  <c r="Q16" i="3"/>
  <c r="O16" i="3"/>
  <c r="Q15" i="3"/>
  <c r="O15" i="3"/>
  <c r="Q14" i="3"/>
  <c r="O14" i="3"/>
  <c r="Q13" i="3"/>
  <c r="O13" i="3"/>
  <c r="Q12" i="3"/>
  <c r="O12" i="3"/>
  <c r="Q11" i="3"/>
  <c r="O11" i="3"/>
  <c r="Q10" i="3"/>
  <c r="O10" i="3"/>
  <c r="Q44" i="3"/>
  <c r="O44" i="3"/>
  <c r="Q43" i="3"/>
  <c r="O43" i="3"/>
  <c r="Q42" i="3"/>
  <c r="O42" i="3"/>
  <c r="Q41" i="3"/>
  <c r="O41" i="3"/>
  <c r="AA44" i="3"/>
  <c r="Y44" i="3"/>
  <c r="AA43" i="3"/>
  <c r="Y43" i="3"/>
  <c r="V30" i="3"/>
  <c r="T30" i="3"/>
  <c r="Q30" i="3"/>
  <c r="O30" i="3"/>
  <c r="V29" i="3"/>
  <c r="T29" i="3"/>
  <c r="Q29" i="3"/>
  <c r="O29" i="3"/>
  <c r="V28" i="3"/>
  <c r="T28" i="3"/>
  <c r="Q28" i="3"/>
  <c r="O28" i="3"/>
  <c r="V27" i="3"/>
  <c r="T27" i="3"/>
  <c r="Q27" i="3"/>
  <c r="O27" i="3"/>
  <c r="V26" i="3"/>
  <c r="T26" i="3"/>
  <c r="Q26" i="3"/>
  <c r="O26" i="3"/>
  <c r="V25" i="3"/>
  <c r="T25" i="3"/>
  <c r="Q25" i="3"/>
  <c r="O25" i="3"/>
  <c r="V24" i="3"/>
  <c r="T24" i="3"/>
  <c r="V23" i="3"/>
  <c r="T23" i="3"/>
  <c r="V22" i="3"/>
  <c r="V21" i="3"/>
  <c r="T21" i="3"/>
  <c r="V20" i="3"/>
  <c r="T20" i="3"/>
  <c r="V19" i="3"/>
  <c r="T19" i="3"/>
  <c r="V18" i="3"/>
  <c r="T18" i="3"/>
  <c r="V17" i="3"/>
  <c r="T17" i="3"/>
  <c r="V16" i="3"/>
  <c r="T16" i="3"/>
  <c r="V15" i="3"/>
  <c r="T15" i="3"/>
  <c r="V14" i="3"/>
  <c r="T14" i="3"/>
  <c r="V13" i="3"/>
  <c r="T13" i="3"/>
  <c r="V12" i="3"/>
  <c r="T12" i="3"/>
  <c r="V11" i="3"/>
  <c r="T11" i="3"/>
  <c r="V10" i="3"/>
  <c r="T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GJ OMAÑA</author>
    <author>CASA</author>
    <author>GESTIONSP 02</author>
  </authors>
  <commentList>
    <comment ref="C7" authorId="0" shapeId="0" xr:uid="{00000000-0006-0000-0000-000001000000}">
      <text>
        <r>
          <rPr>
            <b/>
            <sz val="9"/>
            <color indexed="81"/>
            <rFont val="Tahoma"/>
            <family val="2"/>
          </rPr>
          <t>GJ OMAÑA:</t>
        </r>
        <r>
          <rPr>
            <sz val="9"/>
            <color indexed="81"/>
            <rFont val="Tahoma"/>
            <family val="2"/>
          </rPr>
          <t xml:space="preserve">
</t>
        </r>
        <r>
          <rPr>
            <sz val="18"/>
            <color indexed="81"/>
            <rFont val="Tahoma"/>
            <family val="2"/>
          </rPr>
          <t xml:space="preserve">Para los procesos misionales tener en cuenta als metas vinculadas al Plan de desarrollo departamental 2020-2023 </t>
        </r>
      </text>
    </comment>
    <comment ref="D7" authorId="0" shapeId="0" xr:uid="{00000000-0006-0000-0000-000002000000}">
      <text>
        <r>
          <rPr>
            <b/>
            <sz val="8"/>
            <color indexed="81"/>
            <rFont val="Tahoma"/>
            <family val="2"/>
          </rPr>
          <t>GJ OMAÑA:</t>
        </r>
        <r>
          <rPr>
            <sz val="16"/>
            <color indexed="81"/>
            <rFont val="Tahoma"/>
            <family val="2"/>
          </rPr>
          <t xml:space="preserve">
para el desarroollo de las actividades recordar la el area de aseguramiento los cambio que se realizaron en la vigencia 2020 y para el area de prestacion de servicios la incorporacion de las actividades de los recursos enviados a los municipios que se mencionaron en la reunion con el profesional Ernesto Sanchez  para el grupo de recursos humanos recordar las actividades realizadas desde el SGSST.
</t>
        </r>
      </text>
    </comment>
    <comment ref="U8" authorId="1" shapeId="0" xr:uid="{00000000-0006-0000-0000-000003000000}">
      <text>
        <r>
          <rPr>
            <sz val="10"/>
            <color indexed="81"/>
            <rFont val="Tahoma"/>
            <family val="2"/>
          </rPr>
          <t>Sustentar la razón del incumplimiento del indicador o  en caso contrario cual es el impacto generado</t>
        </r>
      </text>
    </comment>
    <comment ref="Z8" authorId="1" shapeId="0" xr:uid="{00000000-0006-0000-0000-000004000000}">
      <text>
        <r>
          <rPr>
            <sz val="10"/>
            <color indexed="81"/>
            <rFont val="Tahoma"/>
            <family val="2"/>
          </rPr>
          <t>Sustentar la razón del incumplimiento del indicador o  en caso contrario cual es el impacto generado</t>
        </r>
      </text>
    </comment>
    <comment ref="I206" authorId="2" shapeId="0" xr:uid="{00000000-0006-0000-0000-00000E000000}">
      <text>
        <r>
          <rPr>
            <b/>
            <sz val="9"/>
            <color indexed="81"/>
            <rFont val="Tahoma"/>
            <family val="2"/>
          </rPr>
          <t xml:space="preserve">Cargar a 30 enero/21-ejecucion (IV) tri/20 </t>
        </r>
        <r>
          <rPr>
            <sz val="9"/>
            <color indexed="81"/>
            <rFont val="Tahoma"/>
            <family val="2"/>
          </rPr>
          <t xml:space="preserve">
</t>
        </r>
      </text>
    </comment>
    <comment ref="I210" authorId="2" shapeId="0" xr:uid="{00000000-0006-0000-0000-00000F000000}">
      <text>
        <r>
          <rPr>
            <b/>
            <sz val="9"/>
            <color indexed="81"/>
            <rFont val="Tahoma"/>
            <family val="2"/>
          </rPr>
          <t xml:space="preserve">Cargar a 30 enero/21-ejecucion (IV) tri/20 </t>
        </r>
        <r>
          <rPr>
            <sz val="9"/>
            <color indexed="81"/>
            <rFont val="Tahoma"/>
            <family val="2"/>
          </rPr>
          <t xml:space="preserve">
</t>
        </r>
      </text>
    </comment>
    <comment ref="I211" authorId="2" shapeId="0" xr:uid="{00000000-0006-0000-0000-000010000000}">
      <text>
        <r>
          <rPr>
            <b/>
            <sz val="9"/>
            <color indexed="81"/>
            <rFont val="Tahoma"/>
            <family val="2"/>
          </rPr>
          <t xml:space="preserve">Revisar a 30 enero/21-El cargue del PAS/21 y ejecucion (IV) tri/20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Luz Miriam Diaz Diaz</author>
  </authors>
  <commentList>
    <comment ref="G37" authorId="0" shapeId="0" xr:uid="{00000000-0006-0000-0900-000001000000}">
      <text>
        <r>
          <rPr>
            <sz val="12"/>
            <color indexed="81"/>
            <rFont val="Tahoma"/>
            <family val="2"/>
          </rPr>
          <t>Escriba el nombre completo de la entidad</t>
        </r>
      </text>
    </comment>
    <comment ref="G39" authorId="0" shapeId="0" xr:uid="{00000000-0006-0000-0900-000002000000}">
      <text>
        <r>
          <rPr>
            <sz val="10"/>
            <color indexed="81"/>
            <rFont val="Tahoma"/>
            <family val="2"/>
          </rPr>
          <t>Seleccione el sector al que pertenece la entidad (sólo para entidades del orden nacional)</t>
        </r>
      </text>
    </comment>
    <comment ref="M39" authorId="0" shapeId="0" xr:uid="{00000000-0006-0000-0900-000003000000}">
      <text>
        <r>
          <rPr>
            <sz val="10"/>
            <color indexed="81"/>
            <rFont val="Tahoma"/>
            <family val="2"/>
          </rPr>
          <t>Seleccione el orden al que pertenece la entidad (nacional o territorial)</t>
        </r>
        <r>
          <rPr>
            <sz val="9"/>
            <color indexed="81"/>
            <rFont val="Tahoma"/>
            <family val="2"/>
          </rPr>
          <t xml:space="preserve">
</t>
        </r>
      </text>
    </comment>
    <comment ref="G41" authorId="0" shapeId="0" xr:uid="{00000000-0006-0000-0900-000004000000}">
      <text>
        <r>
          <rPr>
            <sz val="10"/>
            <color indexed="81"/>
            <rFont val="Tahoma"/>
            <family val="2"/>
          </rPr>
          <t>Seleccione el departamento donde está ubicada la entidad (solo para entidades del orden territorial)</t>
        </r>
      </text>
    </comment>
    <comment ref="M41" authorId="0" shapeId="0" xr:uid="{00000000-0006-0000-0900-000005000000}">
      <text>
        <r>
          <rPr>
            <sz val="10"/>
            <color indexed="81"/>
            <rFont val="Tahoma"/>
            <family val="2"/>
          </rPr>
          <t>Seleccione el año en que va a presentar la propuesta de racionalización</t>
        </r>
        <r>
          <rPr>
            <sz val="9"/>
            <color indexed="81"/>
            <rFont val="Tahoma"/>
            <family val="2"/>
          </rPr>
          <t xml:space="preserve">
</t>
        </r>
      </text>
    </comment>
    <comment ref="G43" authorId="0" shapeId="0" xr:uid="{00000000-0006-0000-0900-000006000000}">
      <text>
        <r>
          <rPr>
            <sz val="12"/>
            <color indexed="81"/>
            <rFont val="Tahoma"/>
            <family val="2"/>
          </rPr>
          <t>Escriba el nombre del Municipio donde se ubica la entidad (sólo para entidades del orden territorial)</t>
        </r>
      </text>
    </comment>
  </commentList>
</comments>
</file>

<file path=xl/sharedStrings.xml><?xml version="1.0" encoding="utf-8"?>
<sst xmlns="http://schemas.openxmlformats.org/spreadsheetml/2006/main" count="1510" uniqueCount="1031">
  <si>
    <t>INDICADOR</t>
  </si>
  <si>
    <t>Observaciones</t>
  </si>
  <si>
    <t>META</t>
  </si>
  <si>
    <t>ACTIVIDADES</t>
  </si>
  <si>
    <t>EVIDENCIA</t>
  </si>
  <si>
    <t>Versión: 01</t>
  </si>
  <si>
    <t>DIRECCIONAMIENTO ESTRATEGICO</t>
  </si>
  <si>
    <t>Código: F-DE-PE30-02</t>
  </si>
  <si>
    <t>Fecha Aprobación:
08/06/17</t>
  </si>
  <si>
    <t>Coordinación  de Planeación</t>
  </si>
  <si>
    <t>Coordinación  de Planeación y Sistemas de Informacion</t>
  </si>
  <si>
    <t>Coordinación  de Planeación, Grupos, Subgrupos y Dimensiones del PDSP</t>
  </si>
  <si>
    <t>Coordinación  de Planeación, Grupos, Subgrupos y Dimensiones del PDSP y Sistemas de Informacion - Control Interno</t>
  </si>
  <si>
    <t>Coordinación  de Planeación y Sistemas de Informacion - Control Interno</t>
  </si>
  <si>
    <t>Oficina de Planeacion y Sistemas de Informacion y Oficina de Control Interno</t>
  </si>
  <si>
    <t>Coordinación  de Planeación (infraestructura)</t>
  </si>
  <si>
    <t>Todos los Grupos, subgrupos - Oficina de Planeacion y Sistemas de Informacion</t>
  </si>
  <si>
    <t>GRUPO, SUBGRUPO O DEPENDENCIA RESPONSABLE</t>
  </si>
  <si>
    <t>FORMULA</t>
  </si>
  <si>
    <t>RESULTADO DEL INDICADOR</t>
  </si>
  <si>
    <t>Acumulado trimestre</t>
  </si>
  <si>
    <t xml:space="preserve">NUMERO DE ACTIVIDADES
PROGRAMADAS PARA LA VIGENCIA </t>
  </si>
  <si>
    <t>MONITOREO, SEGUIMIENTO Y EVALUACION DEL PLAN DE ACCION INSTITUCIONAL</t>
  </si>
  <si>
    <t>Acumulado Anual</t>
  </si>
  <si>
    <t>Acumulado al Tercer Trimestre</t>
  </si>
  <si>
    <t>% de Cumplimiento
IV Trimestre</t>
  </si>
  <si>
    <t>% Cumplimiento
III Trimestre</t>
  </si>
  <si>
    <t>Acumulado al Segundo Trimestre</t>
  </si>
  <si>
    <t>% de Cumplimiento
II Trimestre</t>
  </si>
  <si>
    <t>% de Cumplimiento
I Trimestre</t>
  </si>
  <si>
    <t>numerador
(ejecutado)</t>
  </si>
  <si>
    <t>denominador
(programado)</t>
  </si>
  <si>
    <t>MONITOREO, SEGUIMIENTO Y EVALUACION - IV TRIMESTRE</t>
  </si>
  <si>
    <t>MONITOREO, SEGUIMIENTO Y EVALUACION - III TRIMESTRE</t>
  </si>
  <si>
    <t>MONITOREO, SEGUIMIENTO Y EVALUACION - II TRIMESTRE</t>
  </si>
  <si>
    <t>MONITOREO, SEGUIMIENTO Y EVALUACION - I TRIMESTRE</t>
  </si>
  <si>
    <t>Pagina ___ de ___</t>
  </si>
  <si>
    <t>Sistemas de Información</t>
  </si>
  <si>
    <t>Todas las dependencias</t>
  </si>
  <si>
    <t xml:space="preserve">Coordinación de Archivo                               </t>
  </si>
  <si>
    <t>Oficina de Planeacion -Coordinación de Archivo</t>
  </si>
  <si>
    <t>Coordinación  de Planeación y Participación Social</t>
  </si>
  <si>
    <t xml:space="preserve">Dirección y Oficina de Planeacion </t>
  </si>
  <si>
    <t>Coordinación  de Planeación, Control Interno y Dirección</t>
  </si>
  <si>
    <t>Grupo Recursos Humanos</t>
  </si>
  <si>
    <t>Recursos Financieros</t>
  </si>
  <si>
    <t>Recursos Financieros, Presupuesto, Tesorería, Jurídica, Prestación de Servicios y Salud Pública</t>
  </si>
  <si>
    <t xml:space="preserve"> Areas involucradas en el Plan de Desarrollo (Coordinadora Recursos Financieros y Presupuesto)</t>
  </si>
  <si>
    <t>Recuros Financieros, Presupuesto, Contabilidad y Pagaduría.</t>
  </si>
  <si>
    <t>Recuros Financieros, Presupuesto, Contabilidad  y Pagaduría.</t>
  </si>
  <si>
    <t>Presupuesto, Contabilidad y Tesorería/ pagaduría</t>
  </si>
  <si>
    <t>Recursos Financieros- Central de Cuentas, Presupuesto,Contabildiad y Tesoreria</t>
  </si>
  <si>
    <t>Recursos Financieros, Presupuesto</t>
  </si>
  <si>
    <t>GRUPO RECURSOS FÍSICOS / ALMACÉN</t>
  </si>
  <si>
    <t>GRUPO RECURSOS FÍSICOS</t>
  </si>
  <si>
    <t>GRUPO RECURSOS FÍSICOS / DIRECCIÓN</t>
  </si>
  <si>
    <t>ÁREAS</t>
  </si>
  <si>
    <t>ÁREAS / DIRECCIÓN</t>
  </si>
  <si>
    <t>RECURSOS FÍSICOS</t>
  </si>
  <si>
    <t>DIRECCIÓN</t>
  </si>
  <si>
    <t>RECURSOS FÍSICOS / ALMACÉN / FINANCIERA</t>
  </si>
  <si>
    <t>GRUPO RECURSOS FÍSICOS / SISTEMAS DE INFORMACIÓN</t>
  </si>
  <si>
    <t>JURIDICA</t>
  </si>
  <si>
    <t xml:space="preserve">Trimestral </t>
  </si>
  <si>
    <t xml:space="preserve">PLAN O PROYECTO </t>
  </si>
  <si>
    <t xml:space="preserve">TIEMPO EJECUCION </t>
  </si>
  <si>
    <t xml:space="preserve">Actualizar las Tablas de
retención Documental  </t>
  </si>
  <si>
    <t xml:space="preserve">Programa de Gestión
Documental </t>
  </si>
  <si>
    <t xml:space="preserve">Sistema Integrado de
Conservación  </t>
  </si>
  <si>
    <t xml:space="preserve">Plan de mejoramiento en la
estructura física y propia del
IDS (Construcción del edificio 
propio del IDS)  </t>
  </si>
  <si>
    <t xml:space="preserve">Programas de Capacitación
en la Gestión Documental  </t>
  </si>
  <si>
    <t xml:space="preserve">Valoración de los Fondos
acumulados  </t>
  </si>
  <si>
    <t xml:space="preserve">Digitalización de los
Documentos  </t>
  </si>
  <si>
    <t>Corto Plazo (1
año)</t>
  </si>
  <si>
    <t>Mediano Plazo (1 -
4 años)</t>
  </si>
  <si>
    <t>Largo Plazo
(años enadelante)</t>
  </si>
  <si>
    <t>CODIGO UNSPSC</t>
  </si>
  <si>
    <t xml:space="preserve">DESCRIPCION </t>
  </si>
  <si>
    <t xml:space="preserve">FECHA ESTIMADA DE INICIO DE PROCESO DE SELECCIÓN </t>
  </si>
  <si>
    <t xml:space="preserve">DURACION ESTIMADA DE CONTRATO </t>
  </si>
  <si>
    <t>MODALIDAD DE SELECCIÓN</t>
  </si>
  <si>
    <t xml:space="preserve">FUENTE DE RECURSO </t>
  </si>
  <si>
    <t xml:space="preserve">VALOR ESTIMADO </t>
  </si>
  <si>
    <t xml:space="preserve">VALOR ESTIMADO EN LA VIGENCIA ACTUAL </t>
  </si>
  <si>
    <t>¿SE REQUIERE VIGENCIAS FUTURAS ?</t>
  </si>
  <si>
    <t xml:space="preserve">ESTADO DE SOLICITUD DE VIGENCIAS FUTURAS </t>
  </si>
  <si>
    <t xml:space="preserve">DATOS DE CONTACTO DEL RESPONSABLE </t>
  </si>
  <si>
    <t xml:space="preserve">NECESIDADES ADICIONALES </t>
  </si>
  <si>
    <t>POSIBLES CODIGOS UNSPSC</t>
  </si>
  <si>
    <r>
      <t xml:space="preserve">Entidad: </t>
    </r>
    <r>
      <rPr>
        <b/>
        <u/>
        <sz val="14"/>
        <color theme="1"/>
        <rFont val="Arial"/>
        <family val="2"/>
      </rPr>
      <t>INSTITUTO DEPARTAMENTAL DE SALUD DE NORTE DE SANTANDER</t>
    </r>
  </si>
  <si>
    <r>
      <t xml:space="preserve">Vigencia: </t>
    </r>
    <r>
      <rPr>
        <b/>
        <u/>
        <sz val="14"/>
        <color theme="1"/>
        <rFont val="Arial"/>
        <family val="2"/>
      </rPr>
      <t>2018</t>
    </r>
  </si>
  <si>
    <r>
      <t>Fecha de Publicación:</t>
    </r>
    <r>
      <rPr>
        <b/>
        <u/>
        <sz val="14"/>
        <color theme="1"/>
        <rFont val="Arial"/>
        <family val="2"/>
      </rPr>
      <t xml:space="preserve"> 30 de Enero de 2018</t>
    </r>
  </si>
  <si>
    <t>Plan Anticorrupción y de Atención al Ciudadano</t>
  </si>
  <si>
    <r>
      <rPr>
        <b/>
        <u/>
        <sz val="18"/>
        <color rgb="FFC00000"/>
        <rFont val="Arial"/>
        <family val="2"/>
      </rPr>
      <t>Componente 1:</t>
    </r>
    <r>
      <rPr>
        <b/>
        <sz val="18"/>
        <color theme="1"/>
        <rFont val="Arial"/>
        <family val="2"/>
      </rPr>
      <t xml:space="preserve"> Gestión del Riesgo de Corrupción - Mapa de Riesgos de Corrupción</t>
    </r>
  </si>
  <si>
    <t xml:space="preserve">Subcomponente/procesos </t>
  </si>
  <si>
    <t xml:space="preserve">Actividades </t>
  </si>
  <si>
    <t>Meta o producto</t>
  </si>
  <si>
    <t xml:space="preserve"> Responsable</t>
  </si>
  <si>
    <t xml:space="preserve"> Fecha programada</t>
  </si>
  <si>
    <r>
      <rPr>
        <b/>
        <sz val="12"/>
        <color theme="1"/>
        <rFont val="Arial"/>
        <family val="2"/>
      </rPr>
      <t>Subcomponente/proceso 1</t>
    </r>
    <r>
      <rPr>
        <sz val="12"/>
        <color theme="1"/>
        <rFont val="Arial"/>
        <family val="2"/>
      </rPr>
      <t xml:space="preserve">
Política de Administración de Riesgos</t>
    </r>
  </si>
  <si>
    <t>Socializar el proyecto de presupuesto de la entidad lo que incluye el POAI y el COAI-PAS en el comité Directivo de la entidad.</t>
  </si>
  <si>
    <t>Proyecto de presupuesto socializado y concertado antes de presentar el proyecto de presupuesto a la Junta Directiva de salud para su aprobación antes del 30 de enero de cada vigencia.</t>
  </si>
  <si>
    <t>Alta Dirección, Coordinación del área financiera  y Comité directivo (Integrantes)</t>
  </si>
  <si>
    <t xml:space="preserve">El servidor público bien sea personal de planta o contratista debe abstenerse de obstaculizar, poner trabas o direccionar a terceras personas la elaboración de informes o documentos técnicos; condicionando la viabilidad o conceptos ténicos a cambio de dadibas.  </t>
  </si>
  <si>
    <t xml:space="preserve"> Rectoria e imagen institucional fortalecida. </t>
  </si>
  <si>
    <t>Funcionarios de planta y contratistas de la entidad.</t>
  </si>
  <si>
    <t>1.2.1</t>
  </si>
  <si>
    <t>Seguimiento al cumplimiento del Plan de capacitaciones y asistencia técnicas en los cuales se evidencien soportes como: Listas de asistencias con actas/ informes de monitoreo, que incluyan de las sugerencias, recomendaciones técnicas y los compromisos con fecha de cumplimiento y responsables.</t>
  </si>
  <si>
    <t>Capacitaciones y asistencias técnicas debidamente soportadas que evidencien la Gestión con Valores para Resultados.</t>
  </si>
  <si>
    <t xml:space="preserve">Coordinadores de los grupos, subgrupos y responsables de las dimensiones del PTS. </t>
  </si>
  <si>
    <t>Implementación y divulgación del código de integridad del servidos público.</t>
  </si>
  <si>
    <t xml:space="preserve"> Rectoria e imagen institucional fortalecida enfocada a la Gestión con Valores para Resultados.</t>
  </si>
  <si>
    <t>Alta Dirección y Comité Funcionarios de planta y contratistas de la entidad.</t>
  </si>
  <si>
    <r>
      <rPr>
        <b/>
        <sz val="12"/>
        <color theme="1"/>
        <rFont val="Arial"/>
        <family val="2"/>
      </rPr>
      <t>Subcomponente/proceso 2</t>
    </r>
    <r>
      <rPr>
        <sz val="12"/>
        <color theme="1"/>
        <rFont val="Arial"/>
        <family val="2"/>
      </rPr>
      <t xml:space="preserve">
Construcción del Mapa de Riesgos de
Corrupción</t>
    </r>
  </si>
  <si>
    <t>2.1</t>
  </si>
  <si>
    <t xml:space="preserve">Elaboración de un Listado de recepción de documentación por parte de los prestadores de servicios de salud. 
Analisis del tiempo recepción, gestión y registro del prestador de servicios de salud  </t>
  </si>
  <si>
    <t>Evitar la dilatación del proceso de inscripción o Novedades en el registro especial de prestadores de servicios de salud</t>
  </si>
  <si>
    <t>Vigilancia y Control</t>
  </si>
  <si>
    <t>Semestralmente</t>
  </si>
  <si>
    <t>2.2</t>
  </si>
  <si>
    <t>Elaboración de formato en declaración por parte de verificación</t>
  </si>
  <si>
    <t>Evitar favorecer la habilitacion de servicios de salud a prestadores que no cumplen con los estandares de habilitación</t>
  </si>
  <si>
    <t>trimestral</t>
  </si>
  <si>
    <t>2.3</t>
  </si>
  <si>
    <t>Elaboración de Acta de seguimiento del proceso de licencia de funcionamiento para emisiones ionizantes</t>
  </si>
  <si>
    <t xml:space="preserve">Expedicion de Licencias de funcionamiento para emisiones ionizantes cumpliendo con los requisitos minimos </t>
  </si>
  <si>
    <t>2.4</t>
  </si>
  <si>
    <t xml:space="preserve">
Seguimiento mensual al cumplimiento del procedimiento para efectuar los recobros</t>
  </si>
  <si>
    <t>Recobros efecutuados- recuperación del recursos PPNA</t>
  </si>
  <si>
    <t>Prestacion de Servicios de Salud</t>
  </si>
  <si>
    <t>Mensual</t>
  </si>
  <si>
    <t>2.5</t>
  </si>
  <si>
    <t>Conformar equipo interdisciplinario: líder de financiera, auditor y un jurídico de PSS para las auditorias y la conciliación de glosas con IPS ó ESE  
Sistematizacion de la trazabilidad de la facturación</t>
  </si>
  <si>
    <t>Actas de conciliación suscritas por el equipo interdiciplinario.</t>
  </si>
  <si>
    <t>Subcomponente/proceso 2
Construcción del Mapa de Riesgos de
Corrupción</t>
  </si>
  <si>
    <t>2.7</t>
  </si>
  <si>
    <t>Contar con una base de datos (Bitácora) donde se revisan todas las remisiones
Establecer politicas para garantizar la remisión de los pacientes
Adquirir sotfware</t>
  </si>
  <si>
    <t>Evitar favorecer la remision de pacientes a IPS especificas</t>
  </si>
  <si>
    <t>CRUE</t>
  </si>
  <si>
    <t>2.8</t>
  </si>
  <si>
    <t>Capacitar al recurso humano en la responsabilidad del manejo y custodia de vacunas.
Seguimiento al debido proceso en el reporte de pérdidas de biológico.</t>
  </si>
  <si>
    <t>85% del talento humano de IPS Públicas y Privadas capacitados en el manejo y custodia de vacunas.
100% de municipios con seguimiento en el reporte de pérdidas de biológico.</t>
  </si>
  <si>
    <t>PAI</t>
  </si>
  <si>
    <t>2.9</t>
  </si>
  <si>
    <t>Garantizar la Trazabilidad y Seguimiento al manejo y uso adecuado de los insecticidas del grupo salud pública.</t>
  </si>
  <si>
    <t>Evitar la perdida o comercializacion de los insumos para control de vectores</t>
  </si>
  <si>
    <t>Vectores</t>
  </si>
  <si>
    <t>2.10</t>
  </si>
  <si>
    <t>Realizar visitas aleatorias a establecimientos farmaceuticos con conceptos favorables para aperturas y traslados</t>
  </si>
  <si>
    <t>10% de seguimiento a conceptos favorables para aperturas y traslados de establecimientos farmacéuticos en el Departamento.</t>
  </si>
  <si>
    <t>Medicamentos</t>
  </si>
  <si>
    <t>2.11</t>
  </si>
  <si>
    <t>Realizar visitas aleatorias a los establecimientos farmaceuticos autorizados</t>
  </si>
  <si>
    <t>2% de visitas aleatorias a establecimientos autorizados para verificar el concepto técnico emitido por el inspector de medicamentos.</t>
  </si>
  <si>
    <t>2.12</t>
  </si>
  <si>
    <t>Seguimiento y revision previa a los autos o expedicion de fallos en primera y en segunda instancia con el fin de evitar la dilatación de los procesos disciplinarios con el proposito de obtener el vencimiento de terminos o prescripcion del mismo</t>
  </si>
  <si>
    <t>Agilidad en los procesos diciplinarios.</t>
  </si>
  <si>
    <t>Juridica</t>
  </si>
  <si>
    <t>permanente</t>
  </si>
  <si>
    <t>2.14</t>
  </si>
  <si>
    <t>Actualizar el manual de contratación.</t>
  </si>
  <si>
    <t>Manual de contrataciónn actualizado.</t>
  </si>
  <si>
    <t>Alta Dirección y oficina Júridica.</t>
  </si>
  <si>
    <t>2.15</t>
  </si>
  <si>
    <t xml:space="preserve">Realizar una efectiva supervision y exigencia en el cumplimiento de los contratos y emitir los correspondientes informes de supervisión de acuerdo al manual de supervisión de contratos. </t>
  </si>
  <si>
    <t>Objetos contractuales cumplidos.</t>
  </si>
  <si>
    <t xml:space="preserve">Supervisores de contratos </t>
  </si>
  <si>
    <t>2.16</t>
  </si>
  <si>
    <t>Cruce información entre prestacionde servicios de salud, contabilidad, presupuesto y pagaduria.
Utilizacion del modulo de contratacion del Software de TNS, con el fin de evitar el doble pago de factura por falta de trazabilidad de la factura de prestación de servicios de salud  que permitan identificar y controlar las diferentes pagos realizados</t>
  </si>
  <si>
    <t>Información conciliada, verás y oportuna.</t>
  </si>
  <si>
    <t>Contabilidad y Prestacion de Servicios</t>
  </si>
  <si>
    <t>2.18</t>
  </si>
  <si>
    <t>Verificación con las instituciones públicas y privadas de los titulos a Registrar por la oficina de registros profesionales.</t>
  </si>
  <si>
    <t>Autorización y registro profesional con cumplimiento de los requisitos.</t>
  </si>
  <si>
    <t>Recursos Humanos</t>
  </si>
  <si>
    <r>
      <rPr>
        <b/>
        <sz val="12"/>
        <color theme="1"/>
        <rFont val="Arial"/>
        <family val="2"/>
      </rPr>
      <t>Subcomponente/proceso 3</t>
    </r>
    <r>
      <rPr>
        <sz val="12"/>
        <color theme="1"/>
        <rFont val="Arial"/>
        <family val="2"/>
      </rPr>
      <t xml:space="preserve">
Consulta y divulgación</t>
    </r>
  </si>
  <si>
    <t>3.1</t>
  </si>
  <si>
    <t xml:space="preserve">Fortalecimiento a la implementación del software de gestión documental medinate Capacitación y sencibilización al personal de la Entidad para la </t>
  </si>
  <si>
    <t>Software de gestión documental operando en la Institución</t>
  </si>
  <si>
    <t>Alta dirección Planeación - Sistemas de información - archivo y recursos humanos</t>
  </si>
  <si>
    <t>3.2</t>
  </si>
  <si>
    <t>Publicación en la página web el Plan Anticorrupción e otros informes del IDS de interes a la comunidad en general</t>
  </si>
  <si>
    <t xml:space="preserve">Publicación constante en la pagina www.ids.gov.co </t>
  </si>
  <si>
    <t>Planeación y Sistemas de Información</t>
  </si>
  <si>
    <r>
      <rPr>
        <b/>
        <sz val="12"/>
        <color theme="1"/>
        <rFont val="Arial"/>
        <family val="2"/>
      </rPr>
      <t>Subcomponente/proceso 4</t>
    </r>
    <r>
      <rPr>
        <sz val="12"/>
        <color theme="1"/>
        <rFont val="Arial"/>
        <family val="2"/>
      </rPr>
      <t xml:space="preserve">
Monitorio y revisión</t>
    </r>
  </si>
  <si>
    <t>4.1</t>
  </si>
  <si>
    <t>Los líderes de los procesos en conjunto con sus equipos deben monitorear y revisar periódicamente el documento del Mapa de Riesgos de Corrupción y si es del caso ajustarlo haciendo públicos los cambios.</t>
  </si>
  <si>
    <t>Monitorear permanentemente la gestión del riesgo y la efectividad de los controles establecidos</t>
  </si>
  <si>
    <t>Coordinadores de los grupos, subgrupos, Control Interno y Planeación</t>
  </si>
  <si>
    <r>
      <rPr>
        <b/>
        <sz val="12"/>
        <color theme="1"/>
        <rFont val="Arial"/>
        <family val="2"/>
      </rPr>
      <t>Subcomponente/proceso 5</t>
    </r>
    <r>
      <rPr>
        <sz val="12"/>
        <color theme="1"/>
        <rFont val="Arial"/>
        <family val="2"/>
      </rPr>
      <t xml:space="preserve">
Seguimiento</t>
    </r>
  </si>
  <si>
    <t>5.1</t>
  </si>
  <si>
    <t xml:space="preserve">Realizar auditorías internas analice las causas, los riesgos de corrupción y la efectividad de los controles incorporados en el Mapa de Riesgos de Corrupción.
</t>
  </si>
  <si>
    <t>Adelantar seguimiento al Mapa de Riesgos de
Corrupción.</t>
  </si>
  <si>
    <t>Control Interno</t>
  </si>
  <si>
    <t>ESTRATEGIA DE RACIONALIZACIÓN DE TRÁMITES</t>
  </si>
  <si>
    <t>Nombre de la entidad</t>
  </si>
  <si>
    <t>Instituto Departamental de Salud de Norte de Santander</t>
  </si>
  <si>
    <t>Sector Administrativo</t>
  </si>
  <si>
    <t>No aplica</t>
  </si>
  <si>
    <t>Orden</t>
  </si>
  <si>
    <t>Territorial</t>
  </si>
  <si>
    <t>Departamento:</t>
  </si>
  <si>
    <t>Norte de Santander</t>
  </si>
  <si>
    <t>Año Vigencia:</t>
  </si>
  <si>
    <t>Municipio:</t>
  </si>
  <si>
    <t>San José de Cúcuta</t>
  </si>
  <si>
    <r>
      <rPr>
        <b/>
        <sz val="9"/>
        <rFont val="Arial"/>
        <family val="2"/>
      </rPr>
      <t>DATOS TRÁMITES A RACIONALIZAR</t>
    </r>
  </si>
  <si>
    <r>
      <rPr>
        <b/>
        <sz val="9"/>
        <rFont val="Arial"/>
        <family val="2"/>
      </rPr>
      <t>ACCIONES DE RACIONALIZACIÓN A DESARROLLAR</t>
    </r>
  </si>
  <si>
    <r>
      <rPr>
        <b/>
        <sz val="9"/>
        <rFont val="Arial"/>
        <family val="2"/>
      </rPr>
      <t>PLAN DE EJECUCIÓN</t>
    </r>
  </si>
  <si>
    <r>
      <rPr>
        <b/>
        <sz val="9"/>
        <rFont val="Arial"/>
        <family val="2"/>
      </rPr>
      <t>Tipo</t>
    </r>
  </si>
  <si>
    <r>
      <rPr>
        <b/>
        <sz val="9"/>
        <rFont val="Arial"/>
        <family val="2"/>
      </rPr>
      <t>Número</t>
    </r>
  </si>
  <si>
    <r>
      <rPr>
        <b/>
        <sz val="9"/>
        <rFont val="Arial"/>
        <family val="2"/>
      </rPr>
      <t>Nombre</t>
    </r>
  </si>
  <si>
    <r>
      <rPr>
        <b/>
        <sz val="9"/>
        <rFont val="Arial"/>
        <family val="2"/>
      </rPr>
      <t>Estado</t>
    </r>
  </si>
  <si>
    <r>
      <rPr>
        <b/>
        <sz val="9"/>
        <rFont val="Arial"/>
        <family val="2"/>
      </rPr>
      <t>Situación actual</t>
    </r>
  </si>
  <si>
    <r>
      <rPr>
        <b/>
        <sz val="9"/>
        <rFont val="Arial"/>
        <family val="2"/>
      </rPr>
      <t>Mejora por implementar</t>
    </r>
  </si>
  <si>
    <r>
      <rPr>
        <b/>
        <sz val="9"/>
        <rFont val="Arial"/>
        <family val="2"/>
      </rPr>
      <t>Beneficio al ciudadano o entidad</t>
    </r>
  </si>
  <si>
    <r>
      <rPr>
        <b/>
        <sz val="9"/>
        <rFont val="Arial"/>
        <family val="2"/>
      </rPr>
      <t>Tipo racionalización</t>
    </r>
  </si>
  <si>
    <r>
      <rPr>
        <b/>
        <sz val="9"/>
        <rFont val="Arial"/>
        <family val="2"/>
      </rPr>
      <t>Acciones racionalización</t>
    </r>
  </si>
  <si>
    <r>
      <rPr>
        <b/>
        <sz val="9"/>
        <rFont val="Arial"/>
        <family val="2"/>
      </rPr>
      <t>Fecha inicio</t>
    </r>
  </si>
  <si>
    <r>
      <rPr>
        <b/>
        <sz val="9"/>
        <rFont val="Arial"/>
        <family val="2"/>
      </rPr>
      <t>Fecha final presente vigencia</t>
    </r>
  </si>
  <si>
    <r>
      <rPr>
        <b/>
        <sz val="9"/>
        <rFont val="Arial"/>
        <family val="2"/>
      </rPr>
      <t>Fecha final racionalizaci ón</t>
    </r>
  </si>
  <si>
    <r>
      <rPr>
        <b/>
        <sz val="9"/>
        <rFont val="Arial"/>
        <family val="2"/>
      </rPr>
      <t>Responsable</t>
    </r>
  </si>
  <si>
    <r>
      <rPr>
        <sz val="9"/>
        <rFont val="Arial"/>
        <family val="2"/>
      </rPr>
      <t>Modelo Único – Hijo</t>
    </r>
  </si>
  <si>
    <r>
      <rPr>
        <sz val="9"/>
        <rFont val="Arial"/>
        <family val="2"/>
      </rPr>
      <t>Credencial de expendedor de drogas</t>
    </r>
  </si>
  <si>
    <r>
      <rPr>
        <sz val="9"/>
        <rFont val="Arial"/>
        <family val="2"/>
      </rPr>
      <t>Inscrito</t>
    </r>
  </si>
  <si>
    <t>El ciudadano
radica a través de correo electrónico la documentación, sin embargo, debe allegar las estampillas y consignacion en original para finalizar el trámite</t>
  </si>
  <si>
    <t>Lograr la compra de estampilla por PSE y que el trámite sea completamente en línea</t>
  </si>
  <si>
    <r>
      <rPr>
        <sz val="9"/>
        <rFont val="Arial"/>
        <family val="2"/>
      </rPr>
      <t xml:space="preserve">Ahorro en tiempo y costos de desplazamiento.
</t>
    </r>
    <r>
      <rPr>
        <sz val="9"/>
        <rFont val="Arial"/>
        <family val="2"/>
      </rPr>
      <t>Disponibilidad total para la solicitud del trámite 24/7.</t>
    </r>
  </si>
  <si>
    <t>Tecnológica</t>
  </si>
  <si>
    <t>Pago en línea
Disponer mecanismos de seguimiento
Trámite total en Línea</t>
  </si>
  <si>
    <t>Julio de 2018</t>
  </si>
  <si>
    <t>Diciembre de 2018</t>
  </si>
  <si>
    <t>Junio de 2019</t>
  </si>
  <si>
    <t>Oficina de Control de Medicamentos
Sistemas de Información
Hacienda Departamental</t>
  </si>
  <si>
    <r>
      <rPr>
        <sz val="9"/>
        <rFont val="Arial"/>
        <family val="2"/>
      </rPr>
      <t>Cancelación de la inscripción para el manejo de medicamentos de control especial</t>
    </r>
  </si>
  <si>
    <t xml:space="preserve">El ciudadano radica a través de correo electrónico oficio informando la novedad de cierre de manejo de medicamento de control especial. </t>
  </si>
  <si>
    <r>
      <rPr>
        <sz val="9"/>
        <rFont val="Arial"/>
        <family val="2"/>
      </rPr>
      <t>Diseñar un formulario de cierre e implementar que el trámite sea en línea (que se pueda diligenciar el formulario haciendo la novedad del cierre).</t>
    </r>
    <r>
      <rPr>
        <sz val="9"/>
        <color rgb="FFFF0000"/>
        <rFont val="Arial"/>
        <family val="2"/>
      </rPr>
      <t xml:space="preserve"> </t>
    </r>
  </si>
  <si>
    <t xml:space="preserve">Verificar pago de formulario de cierre en linea. </t>
  </si>
  <si>
    <t>Oficina de Control de Medicamentos
Sistemas de Información</t>
  </si>
  <si>
    <r>
      <rPr>
        <sz val="9"/>
        <rFont val="Arial"/>
        <family val="2"/>
      </rPr>
      <t>Inscripción, renovación, ampliación o modificación para el manejo de medicamentos de control especial</t>
    </r>
  </si>
  <si>
    <t>El ciudadano
radica a través de correo electrónico la documentación, sin embargo, debe allegar las estampillas en original y la consignación para finalizar el trámite</t>
  </si>
  <si>
    <r>
      <rPr>
        <sz val="9"/>
        <rFont val="Arial"/>
        <family val="2"/>
      </rPr>
      <t>Autorización de funcionamiento de establecimientos farmacéuticos</t>
    </r>
  </si>
  <si>
    <r>
      <rPr>
        <sz val="9"/>
        <rFont val="Arial"/>
        <family val="2"/>
      </rPr>
      <t>Único</t>
    </r>
  </si>
  <si>
    <r>
      <rPr>
        <sz val="9"/>
        <rFont val="Arial"/>
        <family val="2"/>
      </rPr>
      <t>Autorización y/o renovación en buenas practicas del servicio farmacéutico (BPSF),</t>
    </r>
  </si>
  <si>
    <r>
      <t>Fecha de Publicación:</t>
    </r>
    <r>
      <rPr>
        <b/>
        <u/>
        <sz val="14"/>
        <color theme="1"/>
        <rFont val="Arial"/>
        <family val="2"/>
      </rPr>
      <t xml:space="preserve"> 30 de Enero 2018</t>
    </r>
  </si>
  <si>
    <r>
      <rPr>
        <b/>
        <u/>
        <sz val="18"/>
        <color theme="5"/>
        <rFont val="Arial"/>
        <family val="2"/>
      </rPr>
      <t>Componente 3:</t>
    </r>
    <r>
      <rPr>
        <b/>
        <sz val="18"/>
        <color theme="1"/>
        <rFont val="Arial"/>
        <family val="2"/>
      </rPr>
      <t xml:space="preserve"> Rendición de Cuentas</t>
    </r>
  </si>
  <si>
    <r>
      <rPr>
        <b/>
        <sz val="12"/>
        <color theme="1"/>
        <rFont val="Arial"/>
        <family val="2"/>
      </rPr>
      <t>Subcomponente/proceso 1</t>
    </r>
    <r>
      <rPr>
        <sz val="12"/>
        <color theme="1"/>
        <rFont val="Arial"/>
        <family val="2"/>
      </rPr>
      <t xml:space="preserve">
Información de calidad y en lenguaje
comprensible</t>
    </r>
  </si>
  <si>
    <t>1.1</t>
  </si>
  <si>
    <t>Facilitar el control social, que comprende acciones de petición de información y de explicaciones para buscar la transparencia de la gestión de la administración pública y lograr la adopción de los principios de Buen Gobierno (Decreto 2641 de 2012 reglamentario Ley Anticorrupción</t>
  </si>
  <si>
    <t>Suministrar de manera permanente la información actualizada de PQRSD en la página web del IDS</t>
  </si>
  <si>
    <t>Planeacion y sistemas de información - Servicio de  atención a comunidad-SAC</t>
  </si>
  <si>
    <t>Trimestral</t>
  </si>
  <si>
    <t>1.2</t>
  </si>
  <si>
    <t xml:space="preserve">La Rendición de Cuentas es un instrumento que implica la obligación de informar y el derecho de ser informado, se desarrollará como un proceso permanente de entrega de resultados, donde el ciudadano conozca los planes y desarrollo de las acciones, para lo cual, el Instituto Departamental de Salud a través de la página web insitucional www.ids.gov.co mantendrá informado al ciudadano con la invitación permanente a participar a través de sus preguntas,  opiniones y sugerencias, en el seguimiento y mejoramiento de la gestión. </t>
  </si>
  <si>
    <t>El Instituto Departamental de Salud desarrollará el proceso de rendición de cuentas a través de las publicaciones en la pagina web institucional (Plan de Acción vigencia 2017, Ejecuciones presupuestales - Plan de Inversion, Informes de Gestión trimestrales publicados para fácil acceso de la comunidad, Contratación y demás información pública)</t>
  </si>
  <si>
    <t>Planeacion y sistemas de información - Participación Social y atencion a la comunidad</t>
  </si>
  <si>
    <t>Permanente</t>
  </si>
  <si>
    <r>
      <rPr>
        <b/>
        <sz val="12"/>
        <color theme="1"/>
        <rFont val="Arial"/>
        <family val="2"/>
      </rPr>
      <t>Subcomponente/proceso 2</t>
    </r>
    <r>
      <rPr>
        <sz val="12"/>
        <color theme="1"/>
        <rFont val="Arial"/>
        <family val="2"/>
      </rPr>
      <t xml:space="preserve">
Diálogo de doble vía con la ciudadanía
y sus organizaciones</t>
    </r>
  </si>
  <si>
    <t>Anualmente se efectuará un evento de Audiencia Pública de Rendición de Cuentas a la Ciudadanía, donde se efectuará un balance de la gestión, las metas alcanzadas, los resultados obtenidos y los recursos utilizados.</t>
  </si>
  <si>
    <t>Realizar una (1) Audiencia Pública de Rendición de Cuentas</t>
  </si>
  <si>
    <t>Dirección, Planeación y sistemas de información - Participación Social y Comunicaciones</t>
  </si>
  <si>
    <t>Cuarto trimestre 2018</t>
  </si>
  <si>
    <r>
      <rPr>
        <b/>
        <sz val="12"/>
        <color theme="1"/>
        <rFont val="Arial"/>
        <family val="2"/>
      </rPr>
      <t>Subcomponente/proceso 3</t>
    </r>
    <r>
      <rPr>
        <sz val="12"/>
        <color theme="1"/>
        <rFont val="Arial"/>
        <family val="2"/>
      </rPr>
      <t xml:space="preserve">
Incentivos para motivar la cultura de la
rendición y petición de cuentas</t>
    </r>
  </si>
  <si>
    <t>Incentivar a la comunidad sobre los eventos de interés de salud, sus deberes y derechos en salud</t>
  </si>
  <si>
    <t>Realización de los Comtés de vigilancia epidemiológica comunitaria -COVECOM.
Capacitaciones EAPB con las asociaciones de usuarios y coordinaciones de salud pública de los 40 municipios para la replica a las entidades y asociaciones de usuarios , seguimiento a la operatividad de los mecanismos de participación social que operan en el muncipio.</t>
  </si>
  <si>
    <t>Grupo de salud pública-vigilancia en salud pública,  sistemas de información - Participación Social y Comunicaciones</t>
  </si>
  <si>
    <r>
      <rPr>
        <b/>
        <sz val="12"/>
        <color theme="1"/>
        <rFont val="Arial"/>
        <family val="2"/>
      </rPr>
      <t>Subcomponente/proceso 4</t>
    </r>
    <r>
      <rPr>
        <sz val="12"/>
        <color theme="1"/>
        <rFont val="Arial"/>
        <family val="2"/>
      </rPr>
      <t xml:space="preserve">
Evaluación y retroalimentación a la
gestión institucional</t>
    </r>
  </si>
  <si>
    <t>Realizar trimestralmente los informes de gestión</t>
  </si>
  <si>
    <t>Elaborar 4 informes de gestión (trimestrales) publicados en la pagina web del IDS</t>
  </si>
  <si>
    <t>Planeacion y sistemas de información</t>
  </si>
  <si>
    <t>Anual y trimestral.</t>
  </si>
  <si>
    <t>4.2</t>
  </si>
  <si>
    <t>Rendir información de la gestión realizada a la Gobernacion del Dpto, Miembros del CTSSS, Asamblea Dptal y Entes de Control (según Demanda)</t>
  </si>
  <si>
    <t>Rendir 4 informes de gestión de manera oportuna a la Gobernacion del Dpto, Miembros del CTSSS, Asamblea Dptal y Entes de Control.</t>
  </si>
  <si>
    <t>Dirección, Planeación y sistemas de información - Coordinadores de los grupos del IDS, Participación Social y Comunicaciones</t>
  </si>
  <si>
    <t>Trimestral según fechas definidas enla circular No 585 de fecha 14 de Diciembre de 2017</t>
  </si>
  <si>
    <r>
      <rPr>
        <b/>
        <u/>
        <sz val="18"/>
        <color theme="6" tint="-0.499984740745262"/>
        <rFont val="Arial"/>
        <family val="2"/>
      </rPr>
      <t>Componente 4:</t>
    </r>
    <r>
      <rPr>
        <b/>
        <sz val="18"/>
        <color theme="1"/>
        <rFont val="Arial"/>
        <family val="2"/>
      </rPr>
      <t xml:space="preserve"> Atención al Ciudadano</t>
    </r>
  </si>
  <si>
    <r>
      <rPr>
        <b/>
        <sz val="12"/>
        <color theme="1"/>
        <rFont val="Arial"/>
        <family val="2"/>
      </rPr>
      <t>Subcomponente/proceso 1</t>
    </r>
    <r>
      <rPr>
        <sz val="12"/>
        <color theme="1"/>
        <rFont val="Arial"/>
        <family val="2"/>
      </rPr>
      <t xml:space="preserve">
Estructura administrativa y
Direccionamiento estratégico</t>
    </r>
  </si>
  <si>
    <t>Fortalecer la operatividad de la oficina del servicio de Atencion a la Comunidad (SAC) en el seguimiento y cirerre de las PQR.</t>
  </si>
  <si>
    <t xml:space="preserve">Informes trimestrales que evidence el oportuno seguimiento y cirerre de las PQR.  </t>
  </si>
  <si>
    <t xml:space="preserve">Servicio de atencion a la comunidad (SAC) </t>
  </si>
  <si>
    <t>Definir y difundir el portafolio de servicio al ciudadano de la entidad</t>
  </si>
  <si>
    <t>Portafolio socializado en la Entidad y difundido a través de la web www.ids.gov.co</t>
  </si>
  <si>
    <t>Servicio de atencion a la comunidad (SAC) - Participación Social - Sistemas de Información</t>
  </si>
  <si>
    <r>
      <rPr>
        <b/>
        <sz val="12"/>
        <color theme="1"/>
        <rFont val="Arial"/>
        <family val="2"/>
      </rPr>
      <t>Subcomponente/proceso 2</t>
    </r>
    <r>
      <rPr>
        <sz val="12"/>
        <color theme="1"/>
        <rFont val="Arial"/>
        <family val="2"/>
      </rPr>
      <t xml:space="preserve">
Fortalecimiento de los canales de
atención</t>
    </r>
  </si>
  <si>
    <t xml:space="preserve">Poner a disposición de la ciudadanía espacios físicos visibles de la información actualizada sobre:
- Derechos y deberes de los usuarios y medios para garantizarlos.  
- Descripción de los procedimientos, trámites y servicios de la entidad.  
- Tiempos de entrega de cada trámite o servicio. 
- Requisitos e indicaciones necesarios para que los ciudadanos puedan cumplir con sus obligaciones o ejercer sus derechos. 
 Horarios y puntos de atención.  
- Dependencia, nombre y cargo del servidor a quien debe dirigirse en caso de una queja o un reclamo. 
-Informar a la ciudadanía sobre los medios de atención con los que cuenta la entidad para recepción de peticiones, quejas, sugerencias, reclamos y denuncias de actos de corrupción. </t>
  </si>
  <si>
    <t>Campaña de información y solcialización a traves de medios de comunicación orales y escitos y página web.
Informacion actualizada en cartelera, televisor, pendones y demás medios de que se disponga.</t>
  </si>
  <si>
    <t xml:space="preserve">Servicio de atención a la comunidad (SAC) </t>
  </si>
  <si>
    <r>
      <rPr>
        <b/>
        <sz val="12"/>
        <color theme="1"/>
        <rFont val="Arial"/>
        <family val="2"/>
      </rPr>
      <t>Subcomponente/proceso 3</t>
    </r>
    <r>
      <rPr>
        <sz val="12"/>
        <color theme="1"/>
        <rFont val="Arial"/>
        <family val="2"/>
      </rPr>
      <t xml:space="preserve">
Talento Humano</t>
    </r>
  </si>
  <si>
    <t>Afianzar la cultura de servicio al ciudadano en los Servidores Públicos,  mediante programas de capacitación y sensibilización.</t>
  </si>
  <si>
    <t>Durante la presente vigencia realizar una jornada de sensibilización sobre atención al ciudadano en los servidores de la entidad.</t>
  </si>
  <si>
    <t xml:space="preserve">Recursos Humanos y Servicio de atencion a la comunidad (SAC) </t>
  </si>
  <si>
    <t>30 de Junio de 2018</t>
  </si>
  <si>
    <r>
      <rPr>
        <b/>
        <sz val="12"/>
        <color theme="1"/>
        <rFont val="Arial"/>
        <family val="2"/>
      </rPr>
      <t>Subcomponente/proceso 4</t>
    </r>
    <r>
      <rPr>
        <sz val="12"/>
        <color theme="1"/>
        <rFont val="Arial"/>
        <family val="2"/>
      </rPr>
      <t xml:space="preserve">
Normativo y procedimental</t>
    </r>
  </si>
  <si>
    <t xml:space="preserve">Actualizar el acto administrativo de reglamento interno de PQR y denuncias.
</t>
  </si>
  <si>
    <t>Acto administrativo de reglamento interno de PQR y denuncias actualizado</t>
  </si>
  <si>
    <t>Servicio de atencion a la comunidad (SAC) - Participación Social - Planeación - Juridica y Alta dirección</t>
  </si>
  <si>
    <r>
      <rPr>
        <b/>
        <sz val="12"/>
        <color theme="1"/>
        <rFont val="Arial"/>
        <family val="2"/>
      </rPr>
      <t>Subcomponente/proceso 5</t>
    </r>
    <r>
      <rPr>
        <sz val="12"/>
        <color theme="1"/>
        <rFont val="Arial"/>
        <family val="2"/>
      </rPr>
      <t xml:space="preserve">
Relacionamiento con el ciudadano</t>
    </r>
  </si>
  <si>
    <t>Medir la satisfacción del ciudadano en relación con los trámites y servicios que presta la Entidad.</t>
  </si>
  <si>
    <t>Evaluar trimestralmente la encuesta  para medir la satisfacción del ciudadano</t>
  </si>
  <si>
    <t>Servicio de atencion a la comunidad (SAC) - Participación Social</t>
  </si>
  <si>
    <t>5.2</t>
  </si>
  <si>
    <t>Identificar necesidades, expectativas e intereses del ciudadano para gestionar la atención adecuada y oportuna</t>
  </si>
  <si>
    <t>Establecer estadísticamente cuáles son las solicitudes y necesidades más comunes por las cuales acude el ciudadano al IDS.</t>
  </si>
  <si>
    <t>Servicio de atencion a la comunidad (SAC) quien coordina a nivel institucional.</t>
  </si>
  <si>
    <t xml:space="preserve">Semestral </t>
  </si>
  <si>
    <r>
      <t>Fecha de Publicación:</t>
    </r>
    <r>
      <rPr>
        <b/>
        <u/>
        <sz val="14"/>
        <color theme="1"/>
        <rFont val="Arial"/>
        <family val="2"/>
      </rPr>
      <t xml:space="preserve"> 31 de Enero de 2018</t>
    </r>
  </si>
  <si>
    <t>Plan Anticorrupción y de Atención al CIudadano</t>
  </si>
  <si>
    <r>
      <rPr>
        <b/>
        <u/>
        <sz val="18"/>
        <color theme="8" tint="-0.249977111117893"/>
        <rFont val="Arial"/>
        <family val="2"/>
      </rPr>
      <t>Componente 5:</t>
    </r>
    <r>
      <rPr>
        <b/>
        <sz val="18"/>
        <color theme="1"/>
        <rFont val="Arial"/>
        <family val="2"/>
      </rPr>
      <t xml:space="preserve"> Transparencia y Acceso a la Informcaión</t>
    </r>
  </si>
  <si>
    <t>Indicadores</t>
  </si>
  <si>
    <r>
      <rPr>
        <b/>
        <sz val="12"/>
        <color theme="1"/>
        <rFont val="Arial"/>
        <family val="2"/>
      </rPr>
      <t>Subcomponente/proceso 1</t>
    </r>
    <r>
      <rPr>
        <sz val="12"/>
        <color theme="1"/>
        <rFont val="Arial"/>
        <family val="2"/>
      </rPr>
      <t xml:space="preserve">
Lineamientos de Transparencia
Activa</t>
    </r>
  </si>
  <si>
    <t>Realizar un diagnostico de la información publicada, de acuerdo a la norma de transparencia y acceso a la información.</t>
  </si>
  <si>
    <t>Diagnóstico realizado</t>
  </si>
  <si>
    <t>Diagnóstico elaborado</t>
  </si>
  <si>
    <t>Abril de 2018</t>
  </si>
  <si>
    <t>Mantener actualizada la página web con la información de acuerdo a la Ley de transparencia y acceso a la información.</t>
  </si>
  <si>
    <t>Enlace de transparencia y acceso a la información en la página web</t>
  </si>
  <si>
    <t># de publicaciones/# total de publicaciones solicitadas</t>
  </si>
  <si>
    <t>1.3</t>
  </si>
  <si>
    <t>Mantener actualizados en la plataforma SUIT los trámites y OPA de la entidad</t>
  </si>
  <si>
    <t>Trámites y OPA registrados y actualizados en el SUIT</t>
  </si>
  <si>
    <t># de trámites inscritos/# total de trámites</t>
  </si>
  <si>
    <t>Planeación y Sistemas de Información junto a las dependencias y grupos involucrados</t>
  </si>
  <si>
    <t>1.4</t>
  </si>
  <si>
    <t>Asegurar el registro de los contratos de Función Pública en el SECOP y SIA OBSERVA</t>
  </si>
  <si>
    <t>100% de los contratos registrados</t>
  </si>
  <si>
    <t># de contratos publicados / #  contratos celebrados</t>
  </si>
  <si>
    <t>Recursos Fìsicos, Recursos Humanos, Prestación de Servicios y Salud Pública Colectiva</t>
  </si>
  <si>
    <t>1.5</t>
  </si>
  <si>
    <t>Identificar, analizar, estructurar, aprobar y publicar datos abiertos</t>
  </si>
  <si>
    <t>Datos abiertos publicados</t>
  </si>
  <si>
    <t># de datos abiertos publicados / #  de datos abiertos conformados</t>
  </si>
  <si>
    <t>Sistemas de Información junto a todas la dependencias y grupos</t>
  </si>
  <si>
    <r>
      <rPr>
        <b/>
        <sz val="12"/>
        <color theme="1"/>
        <rFont val="Arial"/>
        <family val="2"/>
      </rPr>
      <t>Subcomponente/proceso 2</t>
    </r>
    <r>
      <rPr>
        <sz val="12"/>
        <color theme="1"/>
        <rFont val="Arial"/>
        <family val="2"/>
      </rPr>
      <t xml:space="preserve">
Lineamientos de Transparencia
Pasiva</t>
    </r>
  </si>
  <si>
    <t>Permitir a los usuarios dar seguimiento en línea de las PQRSD</t>
  </si>
  <si>
    <t>Software adquirido</t>
  </si>
  <si>
    <t>Software implementado</t>
  </si>
  <si>
    <t>Servicio de Atención a la Comunidad, Planeación y Sistemas de Información</t>
  </si>
  <si>
    <t>Octubre de 2018</t>
  </si>
  <si>
    <r>
      <rPr>
        <b/>
        <sz val="12"/>
        <color theme="1"/>
        <rFont val="Arial"/>
        <family val="2"/>
      </rPr>
      <t>Subcomponente/proceso 3</t>
    </r>
    <r>
      <rPr>
        <sz val="12"/>
        <color theme="1"/>
        <rFont val="Arial"/>
        <family val="2"/>
      </rPr>
      <t xml:space="preserve">
Elaboración los Instrumentos
de Gestión de la
Información</t>
    </r>
  </si>
  <si>
    <t>Actualizar el inventario de activos de información y el índice de Información Clasificada y Reservada teniendo en cuenta los requerimientos de GEL</t>
  </si>
  <si>
    <t>Publicación en la página web la actaulización del Inventario de activos de información e Índice de información clasificada y reservada</t>
  </si>
  <si>
    <t>Publicaciones</t>
  </si>
  <si>
    <t>Jurídica y Planeación y Sistemas de Información</t>
  </si>
  <si>
    <t>Agosto de 2018</t>
  </si>
  <si>
    <r>
      <rPr>
        <b/>
        <sz val="12"/>
        <color theme="1"/>
        <rFont val="Arial"/>
        <family val="2"/>
      </rPr>
      <t>Subcomponente/proceso 4</t>
    </r>
    <r>
      <rPr>
        <sz val="12"/>
        <color theme="1"/>
        <rFont val="Arial"/>
        <family val="2"/>
      </rPr>
      <t xml:space="preserve">
Criterio Diferencial de
Accesibilidad</t>
    </r>
  </si>
  <si>
    <t>Cambiar el diseño de la página web que cumpla con criterios diferencial de accesibilidad y a los lineamientos de la política editorial de la entidad</t>
  </si>
  <si>
    <t>Página web con nuevo diseño</t>
  </si>
  <si>
    <t>Página web actualizada</t>
  </si>
  <si>
    <r>
      <rPr>
        <b/>
        <sz val="12"/>
        <color theme="1"/>
        <rFont val="Arial"/>
        <family val="2"/>
      </rPr>
      <t>Subcomponente/proceso 5</t>
    </r>
    <r>
      <rPr>
        <sz val="12"/>
        <color theme="1"/>
        <rFont val="Arial"/>
        <family val="2"/>
      </rPr>
      <t xml:space="preserve">
Monitoreo del Acceso a
la Información Pública</t>
    </r>
  </si>
  <si>
    <t>Mantener informado al ciudadado del comportamiento de las solicitudes de acceso a la información pública</t>
  </si>
  <si>
    <t>Publicación del Informe de Acceso a la Información Pública</t>
  </si>
  <si>
    <t>Capítulo incluido en el informe de PQRSD/ Informe PQRSD</t>
  </si>
  <si>
    <t>Servicio de Atención a la Comunidad y Sistemas de Información</t>
  </si>
  <si>
    <t>Recursos Financieros, Atención en Salud, Recursos Humanos, Jurídica,  Planeación (Arquitectura) (Sistemas)</t>
  </si>
  <si>
    <t>Recursos Financieros, Atención en Salud, Recursos Humanos, Jurídica,  Planeación Sistemas</t>
  </si>
  <si>
    <t>Grupo Financiero con responsabilidad de las ESE como empleadoras y las Entidades Administradoras  (Cesantías, Salud, Pensiones y ARL)</t>
  </si>
  <si>
    <t>Recuros Financieros, Atención en Salud.</t>
  </si>
  <si>
    <t>Recuros Financieros, Presupuesto y Pagaduría.</t>
  </si>
  <si>
    <t>Lograr el 100% de
las actividades
planeadas con
eficiencia y
oportunidad.</t>
  </si>
  <si>
    <t>Desarrollo del 100% del Proceso interno de competencia de Recursos Humanos correspondiente al servicio social obligatorio y RETHUS</t>
  </si>
  <si>
    <t>consolidacion ejecucion y publicacion en pagina web del plan estrategico de talento humano para la actual vigencia</t>
  </si>
  <si>
    <t xml:space="preserve">Elaboracion, consolidacion y seguimiento del plan anual de vacantes </t>
  </si>
  <si>
    <t xml:space="preserve">Elaboracion, consolidacion, seguimiento y publicacion del plan institucional de capacitacion </t>
  </si>
  <si>
    <t xml:space="preserve">Elaboracion, consolidacion y seguimiento del plan de prevision de recursos humano </t>
  </si>
  <si>
    <t xml:space="preserve">Elaboracion, consolidacion y seguimiento del plan de trabajo anual en seguridad y salud en el trabajo </t>
  </si>
  <si>
    <t>Revision del100% de los formatos de recurso humano decreto 2193 de las ESES en las fechas estipuladas.</t>
  </si>
  <si>
    <t>Liquidacion de l 100% de las nominas y salarios de los funcionarios y exfuncionarios del IDS</t>
  </si>
  <si>
    <t>DT POBLACIONES VULNERABLES (Víctimas)</t>
  </si>
  <si>
    <t>DT POBLACIONES VULNERABLES (Discapacidad)</t>
  </si>
  <si>
    <t>CONTROL INTERNO DE GESTION</t>
  </si>
  <si>
    <t>GESTION JURIDICA DE RECUPERACION DE CARTERA</t>
  </si>
  <si>
    <t>POBLACIONES VULNERABLES (NNA)</t>
  </si>
  <si>
    <t>POBLACIONES VULNERABLES (ETNIAS)</t>
  </si>
  <si>
    <t xml:space="preserve">MACROPROCESO </t>
  </si>
  <si>
    <t>Direccionamiento
Estrategico</t>
  </si>
  <si>
    <t>Direccionamiento</t>
  </si>
  <si>
    <t>Estrategico</t>
  </si>
  <si>
    <t>Gestión de Control Interno</t>
  </si>
  <si>
    <t>GESTION JURIDICA</t>
  </si>
  <si>
    <t xml:space="preserve">GESTION CONTRACTUAL </t>
  </si>
  <si>
    <t>GESTION FINANCIERA</t>
  </si>
  <si>
    <t>Mediante circulares N° 108 -109 del 10-03-2022, se convoca al I Mesa de Salud y Subcomite de medidas de rehabilitación vigencia 2022, se realiza convocatoria mediante correo electronico , la I Mesa de Salud y Sucomite se lideró el 28 de Marzo 2022 del cual se elabora acta N° V012</t>
  </si>
  <si>
    <t>LAS DEMANDAS RADICADAS EN EL TRIMESTRE, SE CONTESTAN DENTRO DE LOS TERMINOS EN EL MISMO TRIMETRES O EN EL SIGUIENTE.</t>
  </si>
  <si>
    <t>%</t>
  </si>
  <si>
    <t>SE PRESENTRA EN EL TRANSCURSO DEL SEGUNDO SEMESTRE DEL AÑO</t>
  </si>
  <si>
    <t>Grupo Financiero - Asesores con responsabilidad de las ESE para documento de distribución y ejecución Recursos de Oferta del Sistema General de Participaciones</t>
  </si>
  <si>
    <t>Grupo financiero - Asesores seguimiento a los recursos asignados por el MSPS a las ESE</t>
  </si>
  <si>
    <t>Recursos Financieros- Asesores-</t>
  </si>
  <si>
    <t>Recursos Financieros- Ministerio de Salud y Hacienda</t>
  </si>
  <si>
    <t xml:space="preserve">Recuros Financieros, Presupuesto, Tesoreria  y Prestación de Servicios de Salud </t>
  </si>
  <si>
    <t>Avances esperados y ejecutados en los Informes de Gestion, Planes de Accion. 
Logro de Metas Planteadas 
Mejoramiento de Gestión</t>
  </si>
  <si>
    <t>Formulacion y consolidacion de plan de desarrollo departamental  para el sector salud 
Logro de Metas Planteadas 
Mejoramiento de Gestión</t>
  </si>
  <si>
    <t>Avances esperados en el Plan Anticorrupcion, acciones preventivas, correctivas y de mejoramiento.</t>
  </si>
  <si>
    <t>Cumplir con los lineamientos del Ministerio de Salud en cuanto al Plan Territorial de Salud</t>
  </si>
  <si>
    <t>Cumplimiento de la Resolución 2003 de 2014 para la vigencia 2016</t>
  </si>
  <si>
    <t>Cumplir con la entrega de informes oportunos a los diferentes Entes de Control</t>
  </si>
  <si>
    <t>Fomentar la cultura de gestión de proyectos del Instituto Departamental de Salud</t>
  </si>
  <si>
    <t>Dar cumplimiento a las politicas y lineamientos  del modelo integrado de planeacion y gestion MIPG</t>
  </si>
  <si>
    <t>Cumplir con los estandares de la Normatividad de la Ley General de Archivo</t>
  </si>
  <si>
    <t>Concientizar en la entidad la importancia de la implementación de la Política Digital</t>
  </si>
  <si>
    <t>Documento Plan de Accion Revisado y consolidado</t>
  </si>
  <si>
    <t>Documento Informe de Gestion Revisado y consolidado</t>
  </si>
  <si>
    <t>Participacion en mesas de concertacion realizadas en las subregiones para el desarrollo de la consolidacion de nuevo plan de desarrollo departamentan para periodo de gobierno 2024-2027</t>
  </si>
  <si>
    <t>Documento establecido por parte de equipo tecnico - Gobernacion</t>
  </si>
  <si>
    <t>Revisión metas e indicadores de ejecucion con respecto a lo definido en plan de desarrollo departamental para el sector salud en el periodo de gobierno 2024-2027</t>
  </si>
  <si>
    <t>Documento previamente entregado y Actas</t>
  </si>
  <si>
    <t xml:space="preserve">Presentación a los Miembros del CTSSS, Asamblea Departamental y al Sr.Gobernador junto al procesos de rendicion de cuentas </t>
  </si>
  <si>
    <t xml:space="preserve">elaboracion y socializacion de informe </t>
  </si>
  <si>
    <t>Realizar mesas de trabajo para identificar los riesgos de corrupcion de la Entidad</t>
  </si>
  <si>
    <t xml:space="preserve">Actas de Reuniones y firmas de asistencias
</t>
  </si>
  <si>
    <t>Documento elaborado</t>
  </si>
  <si>
    <t xml:space="preserve">Publicar en la web el Plan de Anticorrupcion </t>
  </si>
  <si>
    <t>página web web institucional - del Plan anticorrupcion</t>
  </si>
  <si>
    <t>Socializar e informar sobre el Plan de Anticorrupcion  y de Atencion al Ciudadano a LA Dirección y todos los Coordinadores de la Entidad.</t>
  </si>
  <si>
    <t>Brindar apoyo técnico a nivel institucional en los  procesos de adaptación y adopción de los contenidos establecidos en el Plan Decenal de Salud Publica en cada cuatrenio a través del Plan Territorial de Salud (Departamento y Municipios) mediante reuniones o informes con el equipo  técnico (sector salud) para la formulación, implementación, monitoreo y evaluación del plan territorial de salud del departamento en cumplimiento de la Res. 0545 de fecha  27/11/14 de l Gobierno Departamental  y la Res.  No. 02230 de fecha  7/07/17 del IDS.</t>
  </si>
  <si>
    <t xml:space="preserve">Actas con asistencias a las reuniones, informes y circulares informativas. </t>
  </si>
  <si>
    <t>Relizar monitoreo los avances en el cargue de la plataforma e Informe del reporte avance cargue en Portal Web del PTS del Departamento y brindar asesoria a los responsables del monitoreo por parte de las 8 dimensiones transversales y las 2 dimensiones prioritarias del PTS, como integrantes del equipo técnico territorial para la formulación, implementación, monitoreo y evaluación del plan territorial de salud del departamento</t>
  </si>
  <si>
    <t>Acta de Consejo de gobierno y listado de asistencias</t>
  </si>
  <si>
    <t>Participacion en el proceso de diagnostico  formulacion y aprobacion del plan de desarrollo departamental 2024-2027 y Plan Territorial de Salud</t>
  </si>
  <si>
    <t>Ordenanza de aprobacion y documento plan de desarrollo Dptal y PTS</t>
  </si>
  <si>
    <t>Asesorar y verificar el cumplimento del estandar de infraestructura fisica de la Resolución 3100 de 2014</t>
  </si>
  <si>
    <t>Plano revisado y firmado</t>
  </si>
  <si>
    <t xml:space="preserve">Revisar, verificar y consolidar la información solicitada por los diferentes Entes de Control </t>
  </si>
  <si>
    <t>Documentos</t>
  </si>
  <si>
    <t xml:space="preserve">Apoyar la realización de los proyectos de Inversión del Instituto Departamental de salud , para acceder a la asignación de recursos.                                              
Apoyar el levantamiento de información para fundamentar el marco lógico de proyectos de Inversión del Instituto Departamental e salud.
Radicar los proyectos de inversión en el banco de proyectos de planeacion departamental para la asignacion de codigo BPIN.
</t>
  </si>
  <si>
    <t>Fichas MGA WEB
Inscirpcion Sistema 
Interno de Radicacion de Proyectos
Radicacion Banco de Proyectos de la Gobernacion</t>
  </si>
  <si>
    <t>Revisar los diferenctes documentos (caracterizacion, procedimientos, formatos) referentes al sistema integrado de gestión  y proponer ajustes a los mismos.</t>
  </si>
  <si>
    <t xml:space="preserve">Documentos recibidos para ajustes y aprobación en el sistema integrado de gestion </t>
  </si>
  <si>
    <t>Dirección, Coordinadores de Grupos, subgrupos y dependencias del IDS y la oficina de planeación</t>
  </si>
  <si>
    <t>Realizar la  emision, distribución y control de documentos del sistema de gestion de la calidad.</t>
  </si>
  <si>
    <t>Control de documentos y registros</t>
  </si>
  <si>
    <t xml:space="preserve">Desarrollo de gestiones ante la Gobernacion del Deaprtamento en la aprobacion de las TRD para el IDS </t>
  </si>
  <si>
    <t>Documento actualizado y aprobado</t>
  </si>
  <si>
    <t>Planeación y Archivo</t>
  </si>
  <si>
    <t>seguimiento al Plan Institucional de Archivos - PINAR</t>
  </si>
  <si>
    <t>Formular plan de mejoramiento archivistico</t>
  </si>
  <si>
    <t>Documento elaborado y aprobado</t>
  </si>
  <si>
    <t>Planeación y Sistemas de Inf</t>
  </si>
  <si>
    <t xml:space="preserve"> Diagnostico Integral de Archivos</t>
  </si>
  <si>
    <t xml:space="preserve">Cronograma, actas, listado de asistencia </t>
  </si>
  <si>
    <t>Planeación</t>
  </si>
  <si>
    <t>Desarrollar capacitaciones y asistencias tecnicas todos los actores del sistema.</t>
  </si>
  <si>
    <t>Cronograma de capacitación y/o asistencia técnica
Actas y listados de asistencias</t>
  </si>
  <si>
    <t>Apoyar tecnicamente en las auditorias realizadas por los entes de control.</t>
  </si>
  <si>
    <t xml:space="preserve">Plan Anual de Auditoria
Cronograma de Auditoria
</t>
  </si>
  <si>
    <t>Planeación - Control Interno y Dirección</t>
  </si>
  <si>
    <t>Realización del Comité de Gestion y Desempeño de MIPG</t>
  </si>
  <si>
    <t>Actas y listado de asistencias</t>
  </si>
  <si>
    <t>Planeación, Sistemas de Información y Control Interno</t>
  </si>
  <si>
    <t>Seguimiento y revisión a las tareas de clasificación, organización, descripcion, actualización  e identificacion de los inventariós documentales de los archivos de gestión de todas las oficinas productoras</t>
  </si>
  <si>
    <t>cronograma - inventarios documental</t>
  </si>
  <si>
    <t xml:space="preserve">Radicar proyecto de fortalecimiento de la gestion documental del instituto departamental de salud presentado en la gobernacion departamental  </t>
  </si>
  <si>
    <t xml:space="preserve">correos institucionales,  comunicaciones </t>
  </si>
  <si>
    <t>Recepción, verificación, radicación en el SIEDOC Documental y distribución de la correspondencia externa recibida.</t>
  </si>
  <si>
    <t>Numero de radicados y registros en el SIEDOC documental</t>
  </si>
  <si>
    <t>Atención a consulta  y prestamo de Documentos en el archivo central</t>
  </si>
  <si>
    <t>Numero de consultas</t>
  </si>
  <si>
    <t xml:space="preserve">oficios de gestion radicados en planeacion departamental </t>
  </si>
  <si>
    <t xml:space="preserve">Capacitar al personal de la Institucion de acuerdo con las necesidades detectadas en los procesos de Gestión Documental. </t>
  </si>
  <si>
    <t>Cronograma, registro fotografico,Listado de Asistencias y Actas de capacitaciones</t>
  </si>
  <si>
    <t xml:space="preserve">Programar jornadas de fumigación y desinfeccion a los archivos </t>
  </si>
  <si>
    <t>Cronograma - comunicaciones</t>
  </si>
  <si>
    <t>Dar seguimiento al PETI y al Sistema de Gestión de Seguridad Informática
Aplicar los lineamientos TIC para el Estado, TIC para la sociedad y los elementos habilitadores de la Política Digital
Dar seguimiento al Plan de Seguridad y Privacidad de la Información
Realizar el proceso de transición al protocolo IPv6 en convivencia con el protocolo IPv4
Dar seguimiento al Plan de Acción de Gobierno Digital
Dar continuidad al programa de correcta disposición final de los residuos tecnológicos - RAEE de acuerdo con la normatividad del gobierno nacional</t>
  </si>
  <si>
    <t>Planes PETI, Plan de tratamiento de riesgos de Seguridad y Privacidad de la Información y Plan de Seguridad y Privacidad de la Información  publicados en la página web institucional.
Presentación del seguimiento a los planes PETI, Plan de tratamiento de riesgos de Seguridad y Privacidad de la Información y Plan de Seguridad y Privacidad de la Información ante el Comité Institucional de Gestión y Desempeño 
Entrega al distribuidor autorizado  de los elementos de la Entidad con concepto de improductivos, obsoletos
y  que se encuentran en mal estado</t>
  </si>
  <si>
    <t>N/A</t>
  </si>
  <si>
    <t xml:space="preserve"> (Informe avance Plan de accion / informes de seguimiento planeados en el año)  * 100 </t>
  </si>
  <si>
    <t>(Metas alcanzadas por la entidad para la vigencia/ Total metas planeadas por la entidad en la vigencia) * 100</t>
  </si>
  <si>
    <t xml:space="preserve">informes entregados y socializados </t>
  </si>
  <si>
    <t>Numero de capacitaciones realizadas / Numero de capacitaciones programadas</t>
  </si>
  <si>
    <t xml:space="preserve">(Numero de  socializaciones realizadas / Numero Socializaciones programadas)  *  100
</t>
  </si>
  <si>
    <t>Sumatoria de estrategias presentadas para la adopcion del plan Decenal</t>
  </si>
  <si>
    <t>(Número de acciones implementadas/número de acciones propuestas en la estrategia) * 100</t>
  </si>
  <si>
    <t xml:space="preserve">(Numero de  capacitaciones realizadas / Numero capacitaciones programadas)  *  100
</t>
  </si>
  <si>
    <t>Sumatoria de proyectos  de inversion del Instituto relacionados en el banco de proyectos</t>
  </si>
  <si>
    <t xml:space="preserve">No. de documentos analisadospor el SIG  y evaluados / total de documentos entregados. </t>
  </si>
  <si>
    <t xml:space="preserve"># de procesos aplicando la actualizacion modificacion de sus procedimientos en busca del lineamiento del MIPG (reuniones y/o asistencias tecnicas) / total de procesos de la instituto departamental de salud </t>
  </si>
  <si>
    <t>No.de documentos aprobados por direccion y publicados / total de documentos entregados al SIG</t>
  </si>
  <si>
    <t xml:space="preserve">concepto entregado por parte de Archivo General del departamento </t>
  </si>
  <si>
    <t>Actas de reunion y entrega de formatos de seguimiento a planes de mejora</t>
  </si>
  <si>
    <t xml:space="preserve">No. de capacitaciones realizadas en pro del SIG / total de capacitaciones programadas </t>
  </si>
  <si>
    <t xml:space="preserve">No. de auditorias y capacitaciones externas al ids / total de auditorias y capacitaciones asistidas </t>
  </si>
  <si>
    <t>Numero de reuniones realizadas de Comites/ Numero de reuniones programadas de Comites</t>
  </si>
  <si>
    <t xml:space="preserve"> (Numero de capacitaciones realizadas / Numero capacitaciones  programadas)  *  100</t>
  </si>
  <si>
    <t>Planes de Gobierno Digital elaborados/Total de planes requeridos por normatividad  * 100</t>
  </si>
  <si>
    <t>Desarrollar el Documento del Plan de Desarrollo 2024-2027 y Plan Territorial de Salud</t>
  </si>
  <si>
    <t>Fortalecer la Unidad de Archivo y correspondencia en equipos de digitalización e insumos archivisticos , teniendo en cuental la proyeccion del Recurso humano en la vigencia 2024-2027</t>
  </si>
  <si>
    <t>Prestacion de Servicios de Salud Dra OMAIRA EDITH TORRADO SERRANO</t>
  </si>
  <si>
    <t xml:space="preserve">                                                                                                                                  </t>
  </si>
  <si>
    <r>
      <t xml:space="preserve">Vigencia: </t>
    </r>
    <r>
      <rPr>
        <b/>
        <u/>
        <sz val="14"/>
        <rFont val="Arial"/>
        <family val="2"/>
      </rPr>
      <t>2025</t>
    </r>
  </si>
  <si>
    <t>Plan de Acción  Institutocional 2025</t>
  </si>
  <si>
    <t>Elaborar el Plan Anticorrupcion de la Entidad 2025</t>
  </si>
  <si>
    <t>Elaboración de  plan de Accion  institucional 2025</t>
  </si>
  <si>
    <t>Asistencia tecnica en la formulacion del Plan de Acción Institucional 2025 programado con Coordinadores de Grupos, Subgrupos y Dimensiones del PDSP,  Planeación y el Director del IDS</t>
  </si>
  <si>
    <t>Elaboración de Informe de Evaluación y Seguimiento trimestralmente del Plan de Acción Institucional 2025</t>
  </si>
  <si>
    <t>Presentación y aprobación del plan de acción en salud-pas y el componente operativo anual de inversiones coai 2025 ante el consejo de gobierno</t>
  </si>
  <si>
    <t>según demanda</t>
  </si>
  <si>
    <t>Lograr alianzas trans sectoriales con 3 actores estrategicos en el componente comunitario de la estrategia de AIEPI Las practicas claves relacionadas con EDA.</t>
  </si>
  <si>
    <t xml:space="preserve">Realizar 2 fortalecimientos al talento humano (cordinadores de salud publica municipal y  ESES) sobre lineamientos tecnicos y normativos de NNA RPMS, en los 39 municipios. </t>
  </si>
  <si>
    <t>Actas, informes y evidencias fotográficas.</t>
  </si>
  <si>
    <t>No de fortalecimientos al TH realizadas/ No de fortalecimientos al TH programadas *100</t>
  </si>
  <si>
    <t>Asistencia tecnica y seguimiento  al 100% de  las IPS en  la implementación de la  salas ERA,  para la  prevencion de la IRA</t>
  </si>
  <si>
    <t>Participar en el 100% de las  unidades de analisis de mortalidad por IRA  .</t>
  </si>
  <si>
    <t>No de participacion de U.A. realizados/ No de participacion de U.A. programadas *100</t>
  </si>
  <si>
    <t>No de seguimientos realizados/ No de asistencias técnicas programadas *100</t>
  </si>
  <si>
    <t>promover  en los (7) muncipios con presencia de Poblacion indigena UWA y BARI  el Modelo de Atencion  en Salud  y Prestacion de Servicios con Enfoque  Etno-cultural.   ( SISPI)</t>
  </si>
  <si>
    <t>Realizar 1 socializacion de la Resolucion Nª 050 de 2021 en el Capitulo Etnico del PDSP a los municipios con presencia de Poblacion Indigena</t>
  </si>
  <si>
    <t>No de socializaciones realizadas/ No de socializaciones programadas *100</t>
  </si>
  <si>
    <t xml:space="preserve">Realizar Articulacion con las ESES NORTE,NOROCCIDENTAL,HEQC, la realizacion de jornadasde las poblaciones indigenas. </t>
  </si>
  <si>
    <t>No de articulaciones realizadas/ No de articulaciones programadas *100</t>
  </si>
  <si>
    <t>Convocar a 2 mesas tecnicas de Salud con la Poblacion Indigena UWA y BARI para el desarrollo de acciones del Sistema de Salud de Poblaciones Indigenas de Norte de Santander.</t>
  </si>
  <si>
    <t>No. de mesas de salud/Total de mesas de salud  programadas*100</t>
  </si>
  <si>
    <t>32 Municipios asesorados y asistidos técnicamente  en el procesos de enfoque diferencial para la  formulación y desarrollo de objetivos, estrategias y acciones acordes en el marco de la garantía de derechos de las Personas con Discapacidad</t>
  </si>
  <si>
    <t xml:space="preserve">Brindar 2 asesorias y asistencia tecnica a los Cuarenta (40) municipios en la Ruta de  Certificacion de Discapacidad en el marco de la  Resolucion 1239 de 2022. </t>
  </si>
  <si>
    <t>No de asistencias técnicas realizadas/ No de asistencias técnicas programadas *100</t>
  </si>
  <si>
    <t>33 Municipios asesorados y asistidos técnicamente  en el procesos de enfoque diferencial para la  formulación y desarrollo de objetivos, estrategias y acciones acordes en el marco de la garantía de derechos de las Personas con Discapacidad</t>
  </si>
  <si>
    <t xml:space="preserve">Realizar 1  articulacion con las areas de vigilancia y control y prestacion de servicios del IDS, para el seguimiento a las IPS contratadas en el proceso de certificacion de personas con Discapacidad. </t>
  </si>
  <si>
    <t>34 Municipios asesorados y asistidos técnicamente  en el procesos de enfoque diferencial para la  formulación y desarrollo de objetivos, estrategias y acciones acordes en el marco de la garantía de derechos de las Personas con Discapacidad</t>
  </si>
  <si>
    <t>Realizar dos ( 2) articulacion con el Area de aseguramiento para el cruce de Bases de datos de las Personas con Discapacidad, para la gestion del aseguramiento del SGSSS.</t>
  </si>
  <si>
    <t>30 Municipios asesorados y asistidos técnicamente  en el procesos de enfoque diferencial para la  formulación y desarrollo de objetivos, estrategias y acciones acordes en el marco de la garantía de derechos de la  población víctima del conflicto armado, con enfásis en municipios PEDET.</t>
  </si>
  <si>
    <t>Liderar las  4 Mesas tematicas de atención en Salud y Subcomité  de medidas de rehabilitación,   orientado a generar un espacio de articulacion y seguimiento para la identificacion de las diferentes barreras en salud a la poblacion Victima y 9 SentenciasCIDH.</t>
  </si>
  <si>
    <t>Realizar  cuatro(4) articulaciones de la mesa tecnica institucional para la implementacion de los protocolos de vicitimas y Poblacion 9 Sentencias CIDH</t>
  </si>
  <si>
    <t>No. de mesas de tecnicas/Total de mesas de tecnicas programadas*100</t>
  </si>
  <si>
    <t>20 Municipios con implementación del protocolo de Atencion  Integral en Salud con enfoque Psicosocial  en Victimas del Conflicto Armado</t>
  </si>
  <si>
    <t>Brindar  dos (2) Asistencias Tecnicas a 40 Municipios del departamento   en  la implementacion del Protocolo de atención en salud con enfoque  Psicosical a Vicimas y Poblacion de 9 Sentencias CIDH.</t>
  </si>
  <si>
    <r>
      <t xml:space="preserve">Realizar </t>
    </r>
    <r>
      <rPr>
        <b/>
        <sz val="11"/>
        <color theme="1"/>
        <rFont val="Arial"/>
        <family val="2"/>
      </rPr>
      <t>seguimiento</t>
    </r>
    <r>
      <rPr>
        <sz val="11"/>
        <color theme="1"/>
        <rFont val="Arial"/>
        <family val="2"/>
      </rPr>
      <t xml:space="preserve"> al 100% de los planes de mejoramiento de las unidades de analisis realizadas a mortalidades por IRA.</t>
    </r>
  </si>
  <si>
    <t xml:space="preserve"> - Contar con inventarios físicos impresos y en medio magnético debidamente actualizados</t>
  </si>
  <si>
    <t xml:space="preserve"> - Elaboración del inventario de bienes activos e inactivos
 - Parametrización de la información de inventarios con contabilidad</t>
  </si>
  <si>
    <t xml:space="preserve"> - Documento de Inventario de bienes
- Información en estados financieros</t>
  </si>
  <si>
    <t>Meta propuesta de centros de costo / levantamiento de la información de inventarios activos e inactivos por centro de costos</t>
  </si>
  <si>
    <t xml:space="preserve"> - Gestionar los desplazamientos oficiales del personal 
- Contar con los actos administrativos de comiones y desplazamientos
- Cumplir con los pagos de las facturas de servicios públicos de la entidad</t>
  </si>
  <si>
    <t xml:space="preserve"> - Liquidar las comisiones y desplazamientos y elaborar los actos administrativos
 - Tramitar el pago de las facturas de servicios públicos de la entidad</t>
  </si>
  <si>
    <t xml:space="preserve"> - Resoluciones de desplazamientos y comisiones
- Egreso de los pagos de los servicios públicos</t>
  </si>
  <si>
    <t>Numero de solicitudes de comisiones de desplazamiento / Numero de Actos administrativos de comisiones realizadas y liquidadas</t>
  </si>
  <si>
    <t>Numero de facturas de servicios a pagar / pago de las facturas de servicios públicos de la entidad recibidas</t>
  </si>
  <si>
    <t>Contar con un Plan Anual de Adquisiciones que involucre todos los conceptos que demanda la entidad para la vigencia</t>
  </si>
  <si>
    <t xml:space="preserve"> - Definir matriz de consolidación de información de las necesidades
- Tamizar, racionalizar y estandarizar la información recibida y consolidarla
- Aplicar metodología de plenación a la información consolidada y valorarla para establecer un valor global del PAA</t>
  </si>
  <si>
    <t>Documento de PLAN ANUAL DE ADQUISICIONES</t>
  </si>
  <si>
    <t>Necesidades generales consolidadas / necesidades valoradas y estandarizadas</t>
  </si>
  <si>
    <t>Garantizar el suministro de bienes y servicios a las diferentes áreas y programas de la entidad para el funcionamiento administrativo y operativo de la misma</t>
  </si>
  <si>
    <t xml:space="preserve"> - Definición técnica de la necesidad en bienes o servicios</t>
  </si>
  <si>
    <t>Solicitud del profesional que requiere el bien o servicio</t>
  </si>
  <si>
    <t xml:space="preserve"> - Autorización del ordenador del gasto para iniciar el proceso</t>
  </si>
  <si>
    <t>Memorando de autorización del ordenador para iniciar el proceso precontractual, analizado previamente por los asesores jurídicos del Director</t>
  </si>
  <si>
    <t xml:space="preserve"> - Consecución de los recursos presupuestales </t>
  </si>
  <si>
    <t>Solicitud de las disponibilidades presupuestales</t>
  </si>
  <si>
    <t xml:space="preserve"> - Apliación de la modalidad según el presupuesto oficial del proceso</t>
  </si>
  <si>
    <t>Pliegos de condiciones en SECOP o Resolución de justificación de contratación directa</t>
  </si>
  <si>
    <t xml:space="preserve"> - Aceptación de oferta y/o celebración del respectivo contrato</t>
  </si>
  <si>
    <t>Aceptaciones o Contratos firmados</t>
  </si>
  <si>
    <t>Número total de procesos / Número de aceptaciones o contratos suscritos</t>
  </si>
  <si>
    <t xml:space="preserve"> - Recibo de los bienes o servicios y tramite del pago correspondiente</t>
  </si>
  <si>
    <t>Facturas de venta de bienes, o de servicios</t>
  </si>
  <si>
    <t>Total aceptaciones o contratos / Pagos de bienes y servicios</t>
  </si>
  <si>
    <t>Publicar los documentos contractuales requeridos y en los términos legales</t>
  </si>
  <si>
    <t xml:space="preserve"> - Revisión de los documentos a insertar en el SECOP</t>
  </si>
  <si>
    <t>Documentos publicados en el SECOP</t>
  </si>
  <si>
    <t>Total procesos contractuales realizados / procesos cargados en el SECOP</t>
  </si>
  <si>
    <t xml:space="preserve"> - Inserción en el SECOP de los documentos</t>
  </si>
  <si>
    <t xml:space="preserve"> - Verificación y seguimiento a la publicación de los documentos</t>
  </si>
  <si>
    <t xml:space="preserve">Fortalecer  la  implementación de la Política de Gobierno Digital en la entidad. </t>
  </si>
  <si>
    <t>Hacer seguimiento a los planes liderados por la oficina de Sistemas de Informacion según lineamientos de Mintic:
- Plan Estratégico de Tecnologías de la Información y las Comunicaciones - PETI
- Plan de tratamiento de riesgos de Seguridad y Privacidad de la Información
- Plan de Seguridad y Privacidad de la Información
- Plan de Mantenimiento de Servicios Tecnológicos</t>
  </si>
  <si>
    <t xml:space="preserve">Planes implementados: Plan Estratégico de Tecnologías de la Información y las Comunicaciones - PETI, Plan de tratamiento de riesgos de Seguridad y Privacidad de la Información, Plan de Seguridad y Privacidad de la Información Y  Plan de Mantenimiento de Servicios Tecnológicos  publicados en la página web institucional.
Presentación ante el Comité Institucional de Gestión y Desempeño
del seguimiento a los planes implementados.
</t>
  </si>
  <si>
    <t>Planes de Gobierno Digital implementados/Total de planes requeridos por normatividad  * 100</t>
  </si>
  <si>
    <t xml:space="preserve">Alcanzar una cobertura del 60% del personal capacitado en el uso de TI
</t>
  </si>
  <si>
    <t>Aplicación de encuesta de diagnóstico al personal de la entidad para evaluar el nivel de capacitación en el uso de TI
Lista de asistencia a socializaciones en el uso de TI</t>
  </si>
  <si>
    <t>Socializaciones realizadas /  Total de socializaciones programadas * 100</t>
  </si>
  <si>
    <t>Según demanda</t>
  </si>
  <si>
    <t>Dar continuidad al programa de correcta disposición final de los residuos tecnológicos - RAEE de acuerdo con la normatividad del gobierno nacional</t>
  </si>
  <si>
    <t>Entrega al distribuidor autorizado  de los elementos de la Entidad con concepto de improductivos, obsoletos y  que se encuentran en mal estado.</t>
  </si>
  <si>
    <t>Certificado de entrega al distribuidor autorizado</t>
  </si>
  <si>
    <t>Sistemas de Información actualizados</t>
  </si>
  <si>
    <t>Mantener actualizado el catálogo de sistemas de información y verificar que el Software cumpla con la normatividad vigente.</t>
  </si>
  <si>
    <t>Catálogo de sistemas de información actualizado</t>
  </si>
  <si>
    <t>Número de software en funcionamiento /Total de software implementados * 100</t>
  </si>
  <si>
    <t>Brindar soporte técnico a los usuarios de la entidad para realizar exitosamente la carga de información en la plataforma de SISPRO del Ministerio de Salud y el Sistema de recepción y validación de archivos RVCC de la Supersalud.</t>
  </si>
  <si>
    <t>Correos electrónicos, formatos de asistencia técnica y plataforma de SISPRO actualizada</t>
  </si>
  <si>
    <t>Número de solicitudes para cargar en el SISPRO / Total de solicitudes cargadas * 100</t>
  </si>
  <si>
    <t>Cumplimiento del Índice de Transparencia y Acceso a la Información Pública (ITA)</t>
  </si>
  <si>
    <r>
      <t xml:space="preserve">
Supervisar el cumplimiento de la entrega de información, por parte de las dependencias responsables, según lo establecido en el Esquema de Publicación de Información Institucional.
</t>
    </r>
    <r>
      <rPr>
        <sz val="11"/>
        <color rgb="FFFF0000"/>
        <rFont val="Arial"/>
        <family val="2"/>
      </rPr>
      <t xml:space="preserve">
</t>
    </r>
    <r>
      <rPr>
        <sz val="11"/>
        <rFont val="Arial"/>
        <family val="2"/>
      </rPr>
      <t xml:space="preserve">Actualizar periódicamente los contenidos de la página web de la entidad, asegurando su alineación con la normatividad vigente y la accesibilidad de la información para los ciudadanos.
</t>
    </r>
  </si>
  <si>
    <t>Esquema de publicación de Información Institucional actualizado y socializado ante el Comité Institucional de Gestión y Desempeño
Presentación ante el Comité Institucional de Gestión y Desempeño 
del seguimiento al Esquema de publicación de Información Institucional 
Contenidos de la página web actualizados de conformidad con la Ley  1712 de 2014, Ley  de Transparencia y Acceso a la Información Pública</t>
  </si>
  <si>
    <t xml:space="preserve">Publicaciones realizadas/Total de solicitudes de publicación * 100
</t>
  </si>
  <si>
    <t>Fomentar el funcionamiento eficiente y sostenible de las tecnologías de información y comunicaciones para fortalecer la seguridad, accesibilidad y calidad de los servicios digitales</t>
  </si>
  <si>
    <t>Prestar soporte técnico oportuno y mantener continuidad en los servicios tecnológicos.
Realizar diagnósticos periódicos e inventarios para gestionar mejoras en las redes de comunicación, equipos de cómputo, scanner e impresoras, promoviendo una infraestructura robusta y escalable
Realizar el seguimiento al Plan de Mantenimiento de Servicios Tecnológicos</t>
  </si>
  <si>
    <t xml:space="preserve">Formatos de solicitud interna  correctamente diligenciados 
</t>
  </si>
  <si>
    <t>Solicitudes de servicios  atendidas en el periodo/Total de solicitudes de servicios  * 100</t>
  </si>
  <si>
    <t>Socializar la Guía de mantenimiento preventivo y correctivo a los equipos informáticos de la Entidad y las Políticas de Seguridad Informática</t>
  </si>
  <si>
    <t xml:space="preserve">Lista de asistencia a socializaciones de la Guía de mantenimiento
preventivo y correctivo a los equipos informáticos de la Entidad y las Políticas de Seguridad y Privacidad de la Información.
</t>
  </si>
  <si>
    <t>Proyectos tecnológicos para la transformación digital alineados con los objetivos institucionales y con el Modelo integrado de Planeación y Gestión.</t>
  </si>
  <si>
    <t>Aportar a la planificación y ejecución de proyectos para el fortalecimiento de tecnologías de la información y comunicaciones
Asesorar, como Oficina Sistemas de Información, a la alta dirección en la adquisición de herramientas tecnológicas de última tecnología que permitan apoyar los objetivos misionales y estratégicos de la entidad.</t>
  </si>
  <si>
    <t>Proyectos de fortalecimiento TIC</t>
  </si>
  <si>
    <t>Aportes realizados a la planificación y ejecución de proyectos / Total de proyectos propuestos por la entidad * 100</t>
  </si>
  <si>
    <t>Promover la sistematización de trámites y procesos administrativos y operativos para garantizar su eficiencia, transparencia y trazabilidad</t>
  </si>
  <si>
    <t>Disponer de una plataforma en línea que permita gestionar todos los trámites de la entidad de manera completamente digital, garantizando eficiencia, accesibilidad y seguridad para los usuarios.
Realizar una estrategia de capacitación y difusión dirigida a la ciudadanía sobre los trámites y servicios disponibles en la página web</t>
  </si>
  <si>
    <t>50%  de trámites y otros procesos administrativos totalmente en línea</t>
  </si>
  <si>
    <t>Número de trámites y otros procesos administrativos totalmente en línea  / Total de Número de trámites y otros procesos administrativos de la entidad * 100</t>
  </si>
  <si>
    <t>Lograr
las actividades
planeadas con
eficiencia y eficacia.</t>
  </si>
  <si>
    <t>Proyectar el 100% de los actos administrativos para la firma del director</t>
  </si>
  <si>
    <t>Proyección de actos administrativos de vinculación y situaciones administrativas del recurso humano del Instituto Departamental de Salud</t>
  </si>
  <si>
    <t>carpeta de Historia laboral</t>
  </si>
  <si>
    <t>% de actos administrativos proyectados</t>
  </si>
  <si>
    <t>N° de total de actos administrativos proyectados / N° de actos legalizados</t>
  </si>
  <si>
    <t>Verificar el % de cumplimiento</t>
  </si>
  <si>
    <t>Humanos, tecnologicos, insumos de papeleria</t>
  </si>
  <si>
    <t>SEGÚN DEMANDA</t>
  </si>
  <si>
    <t>capacitar a todos las personas que se vinculen a la institución</t>
  </si>
  <si>
    <t>Inducción al personal nombrado y posesionado sobre administración de persona</t>
  </si>
  <si>
    <t>formato de asistencia</t>
  </si>
  <si>
    <t>% de inducciones realizadas</t>
  </si>
  <si>
    <t>(No. de inducciones realizadas a personal vinculado/ Total de vinculaciones )*100</t>
  </si>
  <si>
    <t>Envio de circular recordatorio sobre evaluación del desempeño de los funcionarios</t>
  </si>
  <si>
    <t>Circular de información y requerimiento a jefes inmediatos sobre la la evaluación del desempeño laboral de los funcionarios inscritos en carrera.</t>
  </si>
  <si>
    <t>Circular fisica o e-mail</t>
  </si>
  <si>
    <t xml:space="preserve">% de circulares allegadas </t>
  </si>
  <si>
    <t>(No. Circulares fisicas o e-mail elaboradas/ No. Circulares - enviadas )*100</t>
  </si>
  <si>
    <t xml:space="preserve">Aplicar los procesos internos en cumplimiento de la normatividad vigente del servicio social obligatorio y expedir el acto administrativos de ejercicio  de las profesiones y ocupaciones </t>
  </si>
  <si>
    <t>Recepcionar y enviar los documentos del proceso de Servicio Social Obligatorio</t>
  </si>
  <si>
    <t>Apoyo al proceso para el  sorteo de plazas para Servicio Social Obligatorio profesionales de Salud realizado por el ministerio de Salud y Protección Social.</t>
  </si>
  <si>
    <t>Circulares, e-mail, información del proceso</t>
  </si>
  <si>
    <t>plazas servicio social obligatorio</t>
  </si>
  <si>
    <t>(No. de plazas disponbibles/ Total plazas sorteadas )*100</t>
  </si>
  <si>
    <t>informe final del proceso del sorteo</t>
  </si>
  <si>
    <t>Expedir el acto administrativo de autorización del ejercicio de las profesiones y ocupaciones afines del area de salud</t>
  </si>
  <si>
    <t>Elaborar los actos administrativos de autorizaciones de las profesiones y ocupaciones del área de salud  y reporte mensual al RETHUS.</t>
  </si>
  <si>
    <t>Resoluciones</t>
  </si>
  <si>
    <t>Resoluciones elaborados</t>
  </si>
  <si>
    <t>(No. De actos administrativos legalizados / No. De registros reportados)</t>
  </si>
  <si>
    <t>% de actos administrativos legalizados</t>
  </si>
  <si>
    <t>organizar las reuniones del comité del Servicio Social Obligatorio</t>
  </si>
  <si>
    <t>Organizar  reuniones del Comité de Servicio Social Obligatorio en cumplimiento de sus competencias</t>
  </si>
  <si>
    <t>Oficios enviados por los profesionales y convocatoria.</t>
  </si>
  <si>
    <t>Numero de peticiones</t>
  </si>
  <si>
    <t>(No. de casos allegados /No. de casos resueltos)</t>
  </si>
  <si>
    <t>Resolve el 100% de la solicitudes allegadas</t>
  </si>
  <si>
    <t>Atender a los funcionarios de las ESES de acuerdo a la programacion</t>
  </si>
  <si>
    <t>Revision del 100% de los formatos de recurso humano decreto 2193 de las ESES en las fechas estipuladas.</t>
  </si>
  <si>
    <t>verificar en el software la informacion registrada por las ESES en los formatos del decreto 2193 trimestralmente contratacion y anual recurso humano y dar asistencia tecnica cuando se requiera</t>
  </si>
  <si>
    <t>el software, cuadros solicitadas y ejecuciones</t>
  </si>
  <si>
    <t>% de informes revisados</t>
  </si>
  <si>
    <t>(No. de informes verificados en plataforma /  Total informes viabilizados )*100</t>
  </si>
  <si>
    <t>Verificacion del cumplimiento de la meta expuesta</t>
  </si>
  <si>
    <t>cumplir con los requerimientos y planes institucionales</t>
  </si>
  <si>
    <t xml:space="preserve">Elaboracion y envio para publicación en la pagina Institucional el plan estrategico de talento humano </t>
  </si>
  <si>
    <t>Documento de plan estrategico de talento humano y publicación en la pagina Web de la Entidad</t>
  </si>
  <si>
    <t>plan estrategico de talento humanos</t>
  </si>
  <si>
    <t>plan estrategico de talento humanos/ plan estrategico aprobado y publicado</t>
  </si>
  <si>
    <t>Contar con el plan estrategico de Talento Humano, aprobado y publicado en la pagina web de la Entidad</t>
  </si>
  <si>
    <t>Elaboracion y envio publicación en la pagina Institucional el plan anual de vacantes</t>
  </si>
  <si>
    <t>Documento de plan  anual de vacantes ano y publicación en la pagina Web de la Entidad</t>
  </si>
  <si>
    <t>Plan anual de vacantes</t>
  </si>
  <si>
    <t>plan anual de vacantes / plan anual de vacantes aprobado y publicado</t>
  </si>
  <si>
    <t>Contar con el plan anual de vacantes , aprobado y publicado en la pagina web de la Entidad</t>
  </si>
  <si>
    <t xml:space="preserve">Elaboracion y envio para publicacion página web institucional del plan de prevision de recursos humanos </t>
  </si>
  <si>
    <t xml:space="preserve">publicacion del plan de provision de recursos humanos </t>
  </si>
  <si>
    <t>Plan de provision de recursos humanos</t>
  </si>
  <si>
    <t>(% elaboracion del plan de provicion de recursos humanos / publicacion del plan de previcion de recursos humanos )</t>
  </si>
  <si>
    <t>publicacion final del plan</t>
  </si>
  <si>
    <t xml:space="preserve">Elaboracion, seguimiento y consolidacion del plan institucional de capacitaciones </t>
  </si>
  <si>
    <t xml:space="preserve">publicacion en la pagina web institucional del plan institucional de capacitacion </t>
  </si>
  <si>
    <t>Pplan institucional de capacitacion</t>
  </si>
  <si>
    <t>(% de elaboracion del plan institucional de capacitacion / publicacion y seguimiento del plan institucional de capacitacion )</t>
  </si>
  <si>
    <t xml:space="preserve">Elaboracion y consolidacion del plan de trabajo anual en seguridad y salud en el trabajo </t>
  </si>
  <si>
    <t xml:space="preserve">publicacion del plan de trabajo anual en seguridad y salud en el trabajo </t>
  </si>
  <si>
    <t>plan de trabajo anual de seguridad y salud en el trabajo</t>
  </si>
  <si>
    <t>(elaboracion y seguimiento del plan anual de trabajo en seguridad y salud en el trabjo / publicacion web del plan anual de trabajo en seguridad y salud en el trabajo)</t>
  </si>
  <si>
    <t>Procurar realizar los tramites de liquidacion de las nominas en los tiempos estipulados</t>
  </si>
  <si>
    <t>Liquidacion del 100% de las nominas y salarios de los funcionarios y exfuncionarios del IDS</t>
  </si>
  <si>
    <t>digitación de las novedades del personal y liquidacion de la nomina mensuales de salarios y prestaciones sociales en el software de nómina</t>
  </si>
  <si>
    <t>copia de las nóminas realizadas</t>
  </si>
  <si>
    <t>Nominas realizadas</t>
  </si>
  <si>
    <t>(N° de nominas liquidadas / N° de nominas tramitadas)</t>
  </si>
  <si>
    <t>Numero de nominas</t>
  </si>
  <si>
    <t>Verificación de los soportes de Inscripcion y Asignacion de Codigo al Prestador que cumple con los requisitos</t>
  </si>
  <si>
    <t>Seguimiento al Registro de Inscripciones en el REPS, en la  Plataforma del  Ministerio.</t>
  </si>
  <si>
    <t>(Número de registros  revisados y validados /
total de registros programados )*100</t>
  </si>
  <si>
    <t>Revision y Validacion de Novedades de los Prestadores.</t>
  </si>
  <si>
    <t>Seguimiento al Registro de Novedades en el REPS, en la  Plataforma del  Ministerio.</t>
  </si>
  <si>
    <t>(Número de novedades revisadas y validadas /
total novedades programados )*100</t>
  </si>
  <si>
    <t xml:space="preserve">Búsqueda activa de Prestadores no habilitados (directorio telefónico, revistas, página web).   </t>
  </si>
  <si>
    <t>Seguimiento al registro de  Prestadores no Habilitados</t>
  </si>
  <si>
    <t>(Número prestadores no habilitados identificados / Total de prestadores programados ) * 100</t>
  </si>
  <si>
    <t xml:space="preserve">Realizar visitas programadas en el plan anual de visitas de condiciones de habilitación, visitas previas de habilitacion, de acuerdo a lo contemplado en el decreto 780 del 2016  Resolucion 3100 del 2019, 
</t>
  </si>
  <si>
    <t>Seguimiento al  Plan Anual de Visitas.</t>
  </si>
  <si>
    <t>(Número de visitas realizadas/Número de visitas programadas)*100</t>
  </si>
  <si>
    <t>Realizar visitas de inspección vigilancia y control,</t>
  </si>
  <si>
    <t>Seguimiento al registro   de Visitas.</t>
  </si>
  <si>
    <t xml:space="preserve">Realizar visitas para evaluacion, análisis y seguimiento a planes de contingencia de la red prestadora de servicios.
</t>
  </si>
  <si>
    <t>Recepción  y trámite de quejas y reclamos interpuestas por usuarios afiliados al SGSSS.</t>
  </si>
  <si>
    <t>Seguimiento al registro de   quejas y reclamos 
tramitadas.
interpuestas por usuarios afiliados al SGSSS.</t>
  </si>
  <si>
    <t>(Número de quejas tramitadas/ total de quejas recepcionadas )*100</t>
  </si>
  <si>
    <t>Recepción, revisión de documentación y expedición de licencias de funcionamiento de equipos emisores de radiaciones ionizantes</t>
  </si>
  <si>
    <t>Registro del tramite de expedición de licencias de funcionamiento de equipos emisores de radiaciones ionizantes.</t>
  </si>
  <si>
    <t>Sumatoria de Licencias de Funcionamiento de equipos de emisores de radiaciones ionizantes./ total programadas *100</t>
  </si>
  <si>
    <t>Recepciòn , revision de documentación y expedición de licencias de  Seguridad  y Salud en el trabajo.</t>
  </si>
  <si>
    <t xml:space="preserve">Registro del tramite a Solicitudes de Licencia   de Salud y Seguridad en el trabajo.  </t>
  </si>
  <si>
    <t>(Número de licencias expedidas de Seguridad y Salud en el trabajo/ total  programadas )*100</t>
  </si>
  <si>
    <t xml:space="preserve">Seguimiento, monitoreo y verificación según plan anual de visitas para cada vigencia de las condiciones de tecnologia biomedica </t>
  </si>
  <si>
    <t xml:space="preserve"> Registro de Verificación del cumplimiento  de las  condiciones de tecnologia Biomedica.</t>
  </si>
  <si>
    <t xml:space="preserve">(Número de IPS con tecnologia biomedica con seguimiento, monitoreo y verificación/ Total de visitas programadas) *100 </t>
  </si>
  <si>
    <t xml:space="preserve">Verificacion en la implementacion del PAMEC según plan anual de visitas programadas para cada vigencia </t>
  </si>
  <si>
    <t xml:space="preserve">Seguimiento y Evaluación de la implementacion del PAMEC en las Instituciones prestadoras de servicios de salud del dapartamento. </t>
  </si>
  <si>
    <t>(Número de Evaluaciones  en implementación del PAMEC/ Total de Evaluaciones  programadas)*100</t>
  </si>
  <si>
    <t>Verificacion de la  aplicación y seguimiento y reporte de Sistemas de Informacion por parte de las IPS programadas en el plan anual de visitas para cada vigencia.</t>
  </si>
  <si>
    <t xml:space="preserve">Seguimiento y Evaluacion de los Indicadores de  Sistemas de Informacion  en las Instituciones prestadoras de servicios de salud del dapartamento. </t>
  </si>
  <si>
    <t>(Número de Evaluaciones  de  indicadores de sistemas de informacion / Total de Evaluaciones  programadas)*100</t>
  </si>
  <si>
    <t xml:space="preserve">Realizar jornadas de (Asistencia 
Tecnica) Capacitación sobre la normatividad vigente a los Prestadores de Servicios de Salud programados para visita durante la Vigencia. </t>
  </si>
  <si>
    <t xml:space="preserve"> Capacitaciones y/o Asistencias Tecnicas con implementación del Sistema de Garantía de la Calidad en los Servicios de Salud.</t>
  </si>
  <si>
    <t>(Número de prestadores de servicios de salud capacitados y /o Asistencia tecnica / total de prestadores de salud  programados)*100</t>
  </si>
  <si>
    <t>Asesorar  y brindar acompañamiento a los prestadores que voluntariamente participen del Modelo de Asistencia Tecnica Sistema Unico de Acreditación. En el marco del Plan Nacional de Mejoramiento de la Calidad en Salud. (PNMCS )</t>
  </si>
  <si>
    <t>Asesorias al total de prestadores de servicios de salud  en relacion al S.U.A</t>
  </si>
  <si>
    <t>Número de  IPS Asesoradas en SUA /  Total de IPS programadas.</t>
  </si>
  <si>
    <t>Asesorar  en la conformacion de Unidades 
Funcionales  de Atención del Cancer 
a todas las Instituciones  prestadoras de servicios de salud interesadas en
 habilitar una UFCA - UACAI
UFCA= Unidad Funcional de Cancer Adultos
UACAI= Unidad de Atención de Cancer  Infantil.</t>
  </si>
  <si>
    <t>Asesorarias al total de prestadores de servicios de salud  que soliciten informacion para habilitar UFCA- UACAI.</t>
  </si>
  <si>
    <t>Número de  IPS Asesoradas en UFCA - UACAI /  Total de IPS programadas.</t>
  </si>
  <si>
    <t>Asesoria y Asistencia Tecnica  en normatividad  vigente Resolución 3100 de 2019 a prestadores de Servicios de Salud  habilitados para atención de poblacion migrante.</t>
  </si>
  <si>
    <t xml:space="preserve">Asesorarias  en normatividad  vigente Resolución 3100 de 2019 a los Cooperantes sobre el proceso de habilitacion para la prestacion de los servicios   de salud. </t>
  </si>
  <si>
    <t>Número de  Cooperantes  Asesorados  en Resolucion 3100 de 2019 /  Total de Cooperantes  programados.</t>
  </si>
  <si>
    <t>Atenciòn en Salud (Aseguramiento)</t>
  </si>
  <si>
    <r>
      <rPr>
        <b/>
        <sz val="11"/>
        <color theme="1"/>
        <rFont val="Arial"/>
        <family val="2"/>
      </rPr>
      <t>No. 239 - Documentos de lineamientos técnicos realizados</t>
    </r>
    <r>
      <rPr>
        <sz val="11"/>
        <color theme="1"/>
        <rFont val="Arial"/>
        <family val="2"/>
      </rPr>
      <t xml:space="preserve">.  Aseguramiento al SGSSS, que garantice el acceso, oportunidad y calidad a la prestación de servicios de salud basados en la Atención Primaria en Salud en el Departamento y los municipios PDET
</t>
    </r>
  </si>
  <si>
    <t>Asesoria, Asistencia tecnica y  Seguimiento a los municipios para la afiliacion a los PPNA</t>
  </si>
  <si>
    <t>Circular
Actas, 
correos, listados de asistencia</t>
  </si>
  <si>
    <t>No. de asesoria a municipios/ total de municipios
No. de seguimiento a municipios / Total de municipios</t>
  </si>
  <si>
    <t>Según Demanda</t>
  </si>
  <si>
    <t>Cruce de usuarios afiliados frentea la base de datos del sisben nacional para identificar que poblacion no se encuentra sisbenizada</t>
  </si>
  <si>
    <t>Base de datos</t>
  </si>
  <si>
    <t>No. Reportes / cruce base de datos</t>
  </si>
  <si>
    <t xml:space="preserve">Asistencia Tecnica  y seguimiento a municipios a los procesos del regimen subsidiado.
</t>
  </si>
  <si>
    <t>No. de municipios asistidos/ Total de municipios</t>
  </si>
  <si>
    <t>Realizar acciones (socializaciones, seguimiento y/o apoyo ) a la programacion  anual de novedades BDUA que llevan a cabo los municipios ante el ADRES</t>
  </si>
  <si>
    <t>Circular, correos y Base de datos</t>
  </si>
  <si>
    <t>Reporte de cruce de base de datos única de afiliados BDUA de la ADRES con las bases suministradas por las entidades territoriales municipales</t>
  </si>
  <si>
    <t>Cargue a la plataforma PISIS del consolidado del anexo tecnico No. 4 reportado por los municipios</t>
  </si>
  <si>
    <t>Circular, correos y Reporte de cargue</t>
  </si>
  <si>
    <t xml:space="preserve">Reporte de Estadisticas de afiliados de los regimen contributivo y simplificado incluyendo poblacion migrantes venezolanos activos al SGSSS </t>
  </si>
  <si>
    <t>Gestion para el giro efectivo de los recurso departamentales a la administradora del SGSSS - ADRES</t>
  </si>
  <si>
    <t>Orden de Pago, Comprobante de Egreso, Transferencia Bancaria</t>
  </si>
  <si>
    <t>No. de giros a ADRES / Total de giros  a ADRES</t>
  </si>
  <si>
    <t xml:space="preserve">Atenciòn en Salud </t>
  </si>
  <si>
    <r>
      <rPr>
        <b/>
        <sz val="11"/>
        <color theme="1"/>
        <rFont val="Arial"/>
        <family val="2"/>
      </rPr>
      <t>No. 240 (Auditorías y visitas inspectivas realizadas)</t>
    </r>
    <r>
      <rPr>
        <sz val="11"/>
        <color theme="1"/>
        <rFont val="Arial"/>
        <family val="2"/>
      </rPr>
      <t xml:space="preserve">  .  Inspección y Vigilancia de manera efectiva, eficiente y oportuna a las obligaciones del aseguramiento y prestación de servicios de salud a cargo de los actores en salud del territorio, basados en la Atención Primaria en Salud (municipios y EPS)
</t>
    </r>
  </si>
  <si>
    <t>Revision de la informacion cargada en la plataforma GAUDI etapa I de las auditorias GAUDI  ejecutadas por los municipios</t>
  </si>
  <si>
    <t>Actas de revision y plataforma GAUDI</t>
  </si>
  <si>
    <t>Numero de actas de revision de auditorias GAUDI de municipios / Total de auditorias GAUDI de los municipios</t>
  </si>
  <si>
    <t>Cierre de la informacion cargada en la plataforma GAUDI etapa II de las auditorias GAUDI  ejecutadas por los municipios</t>
  </si>
  <si>
    <t>Vigilar el cumplimiento de depuracion de cartera y conciliacion de cuentas a las IPS por parte de las ERP y repòrte a la Superintendencia Nacional de Salud</t>
  </si>
  <si>
    <t>Mesa de conciliacion , 
Compromisos de depuracion y pago</t>
  </si>
  <si>
    <t>No. de mesas realizadas / Total de mesas programadas</t>
  </si>
  <si>
    <t>Auditorías del ET departamental para seguimiento a las EAPB regimen Contributivo y Subsidiado habilitadas en el departamento mediante la guia GAUDI al estandar aseguramiento</t>
  </si>
  <si>
    <t>Actas</t>
  </si>
  <si>
    <t>No. de auditorias GAUDI realizadas / Total de auditorias programadas</t>
  </si>
  <si>
    <t>Seguimiento al plan de mejoramiento auditorias GAUDI estandar aseguramiento realizadas por el ET departamental</t>
  </si>
  <si>
    <t>No. De seguimientos al plan de mejora de auditorias GAUDI realizadas / Total de seguimientos programados</t>
  </si>
  <si>
    <t>Evaluacion de los seguimientos a los planes de mejoramiento de las auditorias GAUDI a las EPS realizadas por los municipios</t>
  </si>
  <si>
    <t>No. Municipios con evaluacion de los seguimientos al plan de mejora de auditorias GAUDI  / Total de municipios del departamento</t>
  </si>
  <si>
    <t>Auditorias programa desnutricion en menores de 5 años a las EAPB basados en resolucion 2350 de 2020</t>
  </si>
  <si>
    <t>No. de auditorias  realizadas / Total de auditorias programadas</t>
  </si>
  <si>
    <t>Visita de auditoria a las eps del regimen especial y de excepcion que operan en el departamento en el cumplimiento de la normatividad vigente</t>
  </si>
  <si>
    <t xml:space="preserve"> Actas </t>
  </si>
  <si>
    <t>No. de auditorias realizadas a EPS reg especial y excepcion / Total de auditorias programadas</t>
  </si>
  <si>
    <t>Informe ante la Supersalud y MSPS del seguimiento programa desnutricion en las EAPB basados en resolucion 2350 de 2020</t>
  </si>
  <si>
    <t>Informes</t>
  </si>
  <si>
    <t>No.de informes enviados / Total de informes a enviar en la vigencia</t>
  </si>
  <si>
    <t>Tramite administrativo y gestión de quejas interpuestas por la prestación de servicios de salud con afectacion general, en contra de las EAPB y regímenes especiales y de excepción del Departamento de Norte de Santander.</t>
  </si>
  <si>
    <t>Base de datos, en donde se relaciona toda la información de las quejas recibidas y tramitadas por parte de la oficina de Atención en Salud</t>
  </si>
  <si>
    <t>No. de tramites agilizados</t>
  </si>
  <si>
    <t xml:space="preserve">Participación en el Seguimiento a las EPS en la Implementación de las RIAS. </t>
  </si>
  <si>
    <t>Acta de Reunión , Reportes , Circulares , Correos</t>
  </si>
  <si>
    <t xml:space="preserve">No. de Seguimiento </t>
  </si>
  <si>
    <t>Evaluacion ejecucion PAMEC a municipios descentralizados Circular 012 de 2016</t>
  </si>
  <si>
    <t>No.Actas de evaluacion / Total de municipios descentralizados</t>
  </si>
  <si>
    <t xml:space="preserve">Seguimiento a las EAPB en  la Ejecución de acciones de Salud pública </t>
  </si>
  <si>
    <t xml:space="preserve">
Correos, Informes, listados de asistencia</t>
  </si>
  <si>
    <r>
      <rPr>
        <b/>
        <sz val="11"/>
        <color theme="1"/>
        <rFont val="Arial"/>
        <family val="2"/>
      </rPr>
      <t xml:space="preserve">No. 267 a la 276 </t>
    </r>
    <r>
      <rPr>
        <sz val="11"/>
        <color theme="1"/>
        <rFont val="Arial"/>
        <family val="2"/>
      </rPr>
      <t xml:space="preserve">- Programa Territorial De Rediseño, Reorganización Y Modernización (infraestructura y dotación) de la red pública del departamento con enfoque en la Atención Primaria en Salud.
</t>
    </r>
  </si>
  <si>
    <t>Seguimiento al Programa Territorial de Reorganización, Rediseño y Modernización de las Redes de Empresas Sociales del Estado -PTRRM- del departamento de Norte de Santander.</t>
  </si>
  <si>
    <t>Correos, listado de asistencias, actas</t>
  </si>
  <si>
    <t>Analisis y concertacion de capacidad instalada de las iniciativas, necesidades y propuestas de las ESE del Departamento</t>
  </si>
  <si>
    <t>No. De actas</t>
  </si>
  <si>
    <r>
      <t xml:space="preserve">
</t>
    </r>
    <r>
      <rPr>
        <b/>
        <sz val="11"/>
        <color theme="1"/>
        <rFont val="Arial"/>
        <family val="2"/>
      </rPr>
      <t>No. 281 (Estrategias de promoción de la salud implementadas)</t>
    </r>
    <r>
      <rPr>
        <sz val="11"/>
        <color theme="1"/>
        <rFont val="Arial"/>
        <family val="2"/>
      </rPr>
      <t xml:space="preserve"> Atención Primaria con coordinación intersectorial de los actores para el acceso a la atención integral en salud en territorio incluyendo los municipios PDET</t>
    </r>
  </si>
  <si>
    <t>Reporte mensual al Ministerio de Salud del Segumiento realizado a la ejecucion de las Resoluciones de los EBS</t>
  </si>
  <si>
    <t>Informe</t>
  </si>
  <si>
    <t>No. de Informes</t>
  </si>
  <si>
    <t xml:space="preserve"> Atenciòn en Salud </t>
  </si>
  <si>
    <r>
      <rPr>
        <b/>
        <sz val="11"/>
        <color theme="1"/>
        <rFont val="Arial"/>
        <family val="2"/>
      </rPr>
      <t>No. 282  (Asistencias técnicas en Inspección, Vigilancia y Control realizadas )</t>
    </r>
    <r>
      <rPr>
        <sz val="11"/>
        <color theme="1"/>
        <rFont val="Arial"/>
        <family val="2"/>
      </rPr>
      <t>-   Atención Primaria con coordinación intersectorial de los actores para el acceso a la atención integral en salud en territorio incluyendo los municipios PDET</t>
    </r>
  </si>
  <si>
    <t>Asistencias Tecnicas a la implementacion de los Equipos Basicos de Salud a las 13 ESE y 40 municipios</t>
  </si>
  <si>
    <t>No. de Asistencias</t>
  </si>
  <si>
    <t>Seguimiento de inspeccion, vigilancia y control a las Resoluciones de Equipos Basicos en Salud en el marco de la estrategia Atencion Primaria en Salud APS</t>
  </si>
  <si>
    <r>
      <t xml:space="preserve">No. 241
( Visitas Realizadas)  </t>
    </r>
    <r>
      <rPr>
        <sz val="11"/>
        <rFont val="Arial"/>
        <family val="2"/>
      </rPr>
      <t xml:space="preserve">Red prestadora de servicios de salud de baja, mediana y alta complejidad en cumplimiento a los componentes del SOGC en salud
</t>
    </r>
  </si>
  <si>
    <t>Prestacion de Servicios</t>
  </si>
  <si>
    <r>
      <rPr>
        <b/>
        <sz val="11"/>
        <color theme="1"/>
        <rFont val="Arial"/>
        <family val="2"/>
      </rPr>
      <t xml:space="preserve">No. 277
( Personas atendidas con servicio de salud ) </t>
    </r>
    <r>
      <rPr>
        <sz val="11"/>
        <color theme="1"/>
        <rFont val="Arial"/>
        <family val="2"/>
      </rPr>
      <t xml:space="preserve"> Prestación de servicios y tecnologías en salud a población migrante, PPNA y población inimputable del departamento
</t>
    </r>
  </si>
  <si>
    <t>Realizar convenios interadministrativos con  la red Pública y seguimiento  de acuerdo a lineamientos  del MSPS con recursos del SGP Susidio a la oferta</t>
  </si>
  <si>
    <t>convenios  realizados y evidenciados con seguimiento trimestral</t>
  </si>
  <si>
    <t># Convenios realizados / # Convenios Programados</t>
  </si>
  <si>
    <t>Tramitar el 100% de las solicitudes de autorizaciónes radicas ( Tutela),  servicios de salud  a la Poblacion a cargo del departamento.</t>
  </si>
  <si>
    <t>solicitudes de autorizaciones con respuesta firmadas</t>
  </si>
  <si>
    <t>solicitudes de autorizaciones con respuestas/ nro de  autorizaciones radicas en el   software DKD</t>
  </si>
  <si>
    <r>
      <t>Realizar procesos de auditoría y conciliacion</t>
    </r>
    <r>
      <rPr>
        <sz val="11"/>
        <rFont val="Arial"/>
        <family val="2"/>
      </rPr>
      <t xml:space="preserve"> </t>
    </r>
    <r>
      <rPr>
        <sz val="11"/>
        <color rgb="FF000000"/>
        <rFont val="Arial"/>
        <family val="2"/>
      </rPr>
      <t xml:space="preserve"> de los servicios de salud NOPBS con las EPS/IPS, de acuerdo a la Resolución 555 de 2019 del IDS . Aplicando el mecanísmo para su verificación y control de pago de acuerdo con lo establecido en la resolución 1479 de 2015 del MSPS</t>
    </r>
  </si>
  <si>
    <t>Facturas auditadas y pagadas</t>
  </si>
  <si>
    <t>nro de  facturas auditadas pagadas / nro. Facturas Programadas para pago</t>
  </si>
  <si>
    <t>Realizar contrato de prestacion de servicios  de salud a la  atencion de la poblacion inimputables de acuerdo a recursoso transferidos por la Nacion. Auditoria, reconocimiento y pago de lo facturado.</t>
  </si>
  <si>
    <t>Contrato realizado y evidenciado</t>
  </si>
  <si>
    <t>Contrato realizado / contrato programado</t>
  </si>
  <si>
    <t>Soprtes de auditoría y pago de lo facturado</t>
  </si>
  <si>
    <t>nro de  facturas auditadas pagadas / nro. Facturas radicadas</t>
  </si>
  <si>
    <t>Auditoría y pago de la facturación por atención de urgencias a migrantes de frontera con Colombia con recursos transferidos por la nación</t>
  </si>
  <si>
    <t>Facturas auditadas pagadas</t>
  </si>
  <si>
    <t>nro de  facturas auditadas pagadas/ nro. Facturas programadas en el trimestre</t>
  </si>
  <si>
    <t xml:space="preserve">Centro Regulador de Urgencias y Emergencias CRUE </t>
  </si>
  <si>
    <r>
      <rPr>
        <b/>
        <sz val="11"/>
        <rFont val="Arial"/>
        <family val="2"/>
      </rPr>
      <t>No. 283   (Asistencias técnicas realizadas )</t>
    </r>
    <r>
      <rPr>
        <sz val="11"/>
        <rFont val="Arial"/>
        <family val="2"/>
      </rPr>
      <t xml:space="preserve"> Planes hospitalarios de emergencias para la identificación del riesgo por cambio climático y el sistema de alertas tempranas institucionales para atención de Emergencias y desastres en su zona de influencia </t>
    </r>
  </si>
  <si>
    <t>Solicitar  la disponibilidad de componentes sanguíneos y hemoderivados, mensualmente a los bancos de sangre y unidades transfuncionales del departamento</t>
  </si>
  <si>
    <t>informe de disponibilidad de componentes sanguineos del aplicativo SIHEVI</t>
  </si>
  <si>
    <t>verificacion en el aplicativo SIHEVI</t>
  </si>
  <si>
    <t>Acompañamiento del equipo de respuesta inmediata</t>
  </si>
  <si>
    <t>actas de reunion del ERI</t>
  </si>
  <si>
    <t>(# de reuniones programadas/ # de reuniones ejecutadas)</t>
  </si>
  <si>
    <t>Seguimiento al stock kit toxicologico</t>
  </si>
  <si>
    <t>kardex de inventario</t>
  </si>
  <si>
    <t>(# de informe de inventario de kit toxicologia/ # meses del año)</t>
  </si>
  <si>
    <t>Asistencia a comité de sanidad portuaria</t>
  </si>
  <si>
    <t>actas de reunion del comité</t>
  </si>
  <si>
    <t>(# asistencia a comité de sanidad portuaria/ # de comité de sanidad portuaria programados)</t>
  </si>
  <si>
    <r>
      <rPr>
        <b/>
        <sz val="11"/>
        <rFont val="Arial"/>
        <family val="2"/>
      </rPr>
      <t>No. 284  (Asistencias técnicas realizadas )  No. 285 (Personas en capacidad de ser atendidas)</t>
    </r>
    <r>
      <rPr>
        <sz val="11"/>
        <rFont val="Arial"/>
        <family val="2"/>
      </rPr>
      <t xml:space="preserve"> Centros Reguladores de Urgencias, Emergencias y Desastres -CRUE, con Sistemas de Emergencias Médicas y acciones de conocimiento, reducción del riesgo y manejo de desastres en salud.</t>
    </r>
  </si>
  <si>
    <t>asistencia a los comité de gestion del riesgo departamental</t>
  </si>
  <si>
    <t>acta de consejo departamental de gestion del riesgo</t>
  </si>
  <si>
    <t>n° de actas de reunion de comité departamental de gstion del Riesgo</t>
  </si>
  <si>
    <t>revision de los reportes de incidentes e infracciones a la mision medica en el departamento</t>
  </si>
  <si>
    <t>plataforma de reporte y monitoreo</t>
  </si>
  <si>
    <t>N° de reportes mensuales realizados por las IPS</t>
  </si>
  <si>
    <t>Gestión de las referencias de los pacientes presentados al CRUE</t>
  </si>
  <si>
    <t>bitacora de referencia de pacientes del CRUE</t>
  </si>
  <si>
    <t>(# de pacientes presentados/# de pacientes gesrionados)</t>
  </si>
  <si>
    <t>Meta :277Cubrir el 100% de los Servicios de salud requeridos por la población a cargo del Dpto. con los recursos asignados.</t>
  </si>
  <si>
    <t>Meta 277:Cubrir el 100% de los Servicios de salud requeridos por la población a cargo del Dpto. con los recursos asignados.</t>
  </si>
  <si>
    <r>
      <t>Realizar procesos de auditoría y conciliacion</t>
    </r>
    <r>
      <rPr>
        <sz val="12"/>
        <rFont val="Arial"/>
        <family val="2"/>
      </rPr>
      <t xml:space="preserve"> </t>
    </r>
    <r>
      <rPr>
        <sz val="12"/>
        <color rgb="FF000000"/>
        <rFont val="Arial"/>
        <family val="2"/>
      </rPr>
      <t xml:space="preserve"> de los servicios de salud NOPBS con las EPS/IPS, de acuerdo a la Resolución 555 de 2019 del IDS . Aplicando el mecanísmo para su verificación y control de pago de acuerdo con lo establecido en la resolución 1479 de 2015 del MSPS</t>
    </r>
  </si>
  <si>
    <t>Asesorar a la dirección del IDS en el desarrollo de lineamientos, políticas, estrategias, planes y programas y en las diferentes actividades que desarrolla el instituto, que permitan el cumplimiento de las normas jurídicas.</t>
  </si>
  <si>
    <t>Acompañamiento y participación en la Junta Directiva del Instituto.</t>
  </si>
  <si>
    <t xml:space="preserve">Acta - lista de asistencia - acuerdos </t>
  </si>
  <si>
    <t>JUNTAS DIRECTIVAS</t>
  </si>
  <si>
    <t xml:space="preserve"># Núm. De Juntas Directivas del IDS con acompañamiento de la oficina jurídica / números de Juntas Directivas del IDS realizadas. </t>
  </si>
  <si>
    <t>PARTICIPAR EN LAS JUNTAS DIRECTIVAS DEL IDS</t>
  </si>
  <si>
    <t>HUMANOS Y TECNOLOGICOS</t>
  </si>
  <si>
    <t>BIMENSual - ADICIONALEMTE SE DESARROLLAN JUNTAS EXTRAORDINARIAS EN LA VIGENCIA</t>
  </si>
  <si>
    <t xml:space="preserve"> Acompañamiento y participación en   Comité Directivo  y demás Comités del IDS.</t>
  </si>
  <si>
    <t xml:space="preserve">Acta - lista de asistencia </t>
  </si>
  <si>
    <t xml:space="preserve">JURIDICA </t>
  </si>
  <si>
    <t>COMITÉ DIRECTIVO</t>
  </si>
  <si>
    <t>Numero de comités directivos con participación de la oficina / número total de comités</t>
  </si>
  <si>
    <t>PARTICIPAR EN EL COMITÉ DIRECTIVO DEL IDS</t>
  </si>
  <si>
    <t>POR EVENTO</t>
  </si>
  <si>
    <t>Proyectar actos administrativos</t>
  </si>
  <si>
    <t>Atender oportunamente los requerimientos de la Dirección de la entidad respecto a la elaboración de proyectos de actos administrativos</t>
  </si>
  <si>
    <t>Resoluciones, Acuerdos,Circulares, oficios, convenios</t>
  </si>
  <si>
    <t>ACTOS ADMINISTRATIVOS</t>
  </si>
  <si>
    <t>Núm. De Actos Admtivos proyectados/ Núm. de proyectos de actos administrativos solicitados por la Dirección</t>
  </si>
  <si>
    <t>PROYECTAR OPORTUNAMENTE LOS ACTOS ADMINISTRATIVOS REQUERIDOS POR EL DESPACHO DEL IDS</t>
  </si>
  <si>
    <t>Emitir conceptos jurídicos</t>
  </si>
  <si>
    <t>Atender con diligencia la solicitud de conceptos jurídicos solicitados por la Dirección del Instituto.</t>
  </si>
  <si>
    <t xml:space="preserve">Conceptos, actas </t>
  </si>
  <si>
    <t>CONCEPTOS JURIDICOS</t>
  </si>
  <si>
    <t>Núm. de conceptos jurídicos  presentados/ Núm. de conceptos solicitados por la Dirección</t>
  </si>
  <si>
    <t xml:space="preserve">PREVEER EL IMPACTO JURIDICO FINANCIERON DE LA INSTITUCION </t>
  </si>
  <si>
    <t>Dar respuesta oportuna  a derechos de petición que son trasladados a esta oficina</t>
  </si>
  <si>
    <t>Una vez recibido el Derecho de Petición, se deben efectuar las tareas de registro, revisión, trámite y respuesta oportuna al peticionario.</t>
  </si>
  <si>
    <t>Oficios, actas, notificaciones</t>
  </si>
  <si>
    <t>DERECHOS DE PETICION</t>
  </si>
  <si>
    <t>No. de derechos de petición tramitados/ No. de derechos de petición recibidos</t>
  </si>
  <si>
    <t>VERIFICAR LA OPORTUNA RESPUESTAS A LOS DERECHOS DE PETICION QUE SE ALLEGAN A LA OFICINA JURIDICA DEL IDS</t>
  </si>
  <si>
    <t>MENSUAL</t>
  </si>
  <si>
    <t xml:space="preserve"> Inventariar los procesos adelantados en contra y a favor del IDS</t>
  </si>
  <si>
    <t>Alimentar permanentemente la base de datos de los procesos judiciales que se adelantan en la entidad, a fin de mantener la organización, información y control de los mismos.</t>
  </si>
  <si>
    <t>Base de datos actualizada - Procesos judiciales</t>
  </si>
  <si>
    <t>RELACIONAR LOS PROCESOS JUDICIALES  QUE SE ADELANTEN CONTRA LA INSTITUCION</t>
  </si>
  <si>
    <t>PROCESOS JUDICIALES NOTIFICADOS/SOBRE EL TOTAL DE PROCESOS INGRESADOS A LA BASE DE DATOS</t>
  </si>
  <si>
    <t>MANTENER UNA RELACION COMPLETA Y CLARA DE LOS PORCESOS JUDICIALES QUE SE ADELANTAN EN CONTRA DE IDS</t>
  </si>
  <si>
    <t>Contestar o formular demandas y demás actuaciones que sustenten la posición de la entidad</t>
  </si>
  <si>
    <t xml:space="preserve"> Notificación de la demanda</t>
  </si>
  <si>
    <t>Expdiente Auto Admisorio , link o expdeinte en fisico de Demanda, Contestacion de demanda, poder, expedientes</t>
  </si>
  <si>
    <t>CONTESTACION DE DEMANDAS</t>
  </si>
  <si>
    <t xml:space="preserve">NUMERO DE DEMANDAS CONTESTADAS OPORTUNAMENTE / TOTAL DE DEMANDAS X 100  </t>
  </si>
  <si>
    <t xml:space="preserve">RESPODER LAS DEMANDAS EN LOS TERMINOS ESTABLECIDOS </t>
  </si>
  <si>
    <t>Contestar o formular acciones de tutela y demás actuaciones que sustenten la posición de la entidad</t>
  </si>
  <si>
    <t xml:space="preserve"> Dar respuesta accion de tutela una vez se alleguen los soportes por la dependencia responsable</t>
  </si>
  <si>
    <t>expediente en fisico, digital, auto admisorio, escrito de tutela,  contestacion de tutela y fallo - consolidado excell</t>
  </si>
  <si>
    <t>RESPUESTA OPORTUNA ACCIONES DE TUTELA</t>
  </si>
  <si>
    <t xml:space="preserve">RESPUESTA DE ACCIONES DE TUTELA EN LOS TERMINOS ESTABLECIDOS/NUMERO DE ACCIONES DE TUTELAS NOTIFICADAS X 100 </t>
  </si>
  <si>
    <t>RESPONDER OPRTUNAMENTE LAS ACCIONES DE TUTELA DONDE FUE VINCULADO EL IDS CON LOS SOPORTES QUE ALLEGUEN LAS DEPENDENCIAS RESPONSABLES</t>
  </si>
  <si>
    <t>1.     Convocar y desarrollar el Comité de Conciliación y Defensa Judicial</t>
  </si>
  <si>
    <t>Convocar a Comité de Conciliación conforme a solicitudes de conciliación y fechas programadas por la Procuraduría.</t>
  </si>
  <si>
    <t>Solicitud de Conciliacion - convocatoria - citaciones de procuraduria, supersalud etc</t>
  </si>
  <si>
    <t xml:space="preserve">CONVOCATORIA COMITÉ DE CONCILIACION Y DEFENSA JUDICIAL </t>
  </si>
  <si>
    <t>SOLICITUDES DE CONCILIACION EXTRAJUDICIAL / CONVOCATORIAS DE COMITÉ DE CONCILIACION X 100</t>
  </si>
  <si>
    <t>REALIZAR LAS RESPECTIVAS CONVOCATORIAS DEL COMITÉ DE CONCILIACION EN EL TERMINO ESTABLECIDO</t>
  </si>
  <si>
    <t xml:space="preserve"> Designar los abogados que tramitarán cada uno de los casos para que presenten ante el comité la ponencia  correspondiente</t>
  </si>
  <si>
    <t>Poder debidamente firmado y asignado, constancia y expediente prejudicial</t>
  </si>
  <si>
    <t>DESIGNACION DE APODERADO - CONCEPTO</t>
  </si>
  <si>
    <t>DESINACION DE APODERADO / NUMERO DE SOLICITUDES DE CONCILIACION EXTRAJUDICIAL X 100</t>
  </si>
  <si>
    <t xml:space="preserve">PRESENTAR LA RESPECTIVA `PONENCIA Y CONCEPTO JURIDICO ANTE EL COMITÉ DE DEFENSA JUDICIAL DEL IDS </t>
  </si>
  <si>
    <t xml:space="preserve"> Levantar actas de reunión comité</t>
  </si>
  <si>
    <t xml:space="preserve">ACTAS </t>
  </si>
  <si>
    <t>ACTAS COMITÉ DE CONCILIACION Y DEFENSA JUDICIAL</t>
  </si>
  <si>
    <t>NUMERO DE ACTAS / NUMERO DE CONVOCATORIAS DEL COMITÉ DE CONCILIACION X 100</t>
  </si>
  <si>
    <t xml:space="preserve">REALIZAR ACTA DEL COMITÉ DE CONCILIACION EN LOS TERMINOS ESTABLECIDOS PARA ASISTIR A LA CONCILIACION </t>
  </si>
  <si>
    <t>Presentar un informe semestral de gestión y la ejecución de sus decisiones. (Ley 2220 de 2022)</t>
  </si>
  <si>
    <t>Iforme semestral, Publicacion pagina web IDS</t>
  </si>
  <si>
    <t>INFORME</t>
  </si>
  <si>
    <t>SOLICITUDES DEBATIDOS EN EL COMITÉ DE CONCILIACION, ANALISIS / INFORME ANUAL X 100</t>
  </si>
  <si>
    <t xml:space="preserve">PRESENTAR A LOS INTEGRANTES DEL COMITÉ DE CONCILIACION Y DEFENSA JUDICIAL INFORME ANUAL DE LA EJECUCION Y LAS DECISIONES TOMADAS </t>
  </si>
  <si>
    <t>SEMESTRAL</t>
  </si>
  <si>
    <t>Propender por la reducción  de demandas y condenas en contra de la entidad, respecto a acciones u omisiones.</t>
  </si>
  <si>
    <t xml:space="preserve">De acuerdo a la cantidad de demandas Recomendar a la dirección de la entidad la continuidad de la contratación de los profesionales que ejercen la defensa judicial de la entidad. </t>
  </si>
  <si>
    <t>Demandas, informe trimestral a contabilidad y presupuesto, consolidado excell</t>
  </si>
  <si>
    <t xml:space="preserve">RECONOCER E IDENTIFICAR LAS CAUSAS QUE GENEREN LOS PROCESOS JUDICIALES - INFORME A CONTABILIDAD Y SISTEMAS </t>
  </si>
  <si>
    <t xml:space="preserve">NUMERO DE PROCESOS JUDICIALES VINCULADOS Causas de demandas identificadas e intervenidas / total de causas de demanda </t>
  </si>
  <si>
    <t xml:space="preserve">IDENTIFICAR EN CADA UNO DE LOS PROCESOS POR QUE SE GENERA EL DAÑO Y LAS CAUSAS Y ORIGEN </t>
  </si>
  <si>
    <t>Realizar seguimiento a los fallos judiciales en contra de la entidad</t>
  </si>
  <si>
    <t>Demandas, consolidado excell</t>
  </si>
  <si>
    <t xml:space="preserve">MANTENER LA CONTRATACION DE LOS PROFESIONALES A CARGO DE LA DEFENSA DE LA INSTITUTCION </t>
  </si>
  <si>
    <t>NUMERO DE PROCESOS JUDICIALES VINCULADOS / NUMERO DE PROCESOS FALLADOS EN CONTRA X 101</t>
  </si>
  <si>
    <t xml:space="preserve">MANTENER LA CONTRATACION DE LOS PROFESIONALES QUE EJERCEN LA DEFENSA JUDICIAL DEL INSTITUTO DEPARTAMENTAL DE SALUD </t>
  </si>
  <si>
    <t>1.   Mantener al día los procesos de investigación disciplinaria a que haya lugar</t>
  </si>
  <si>
    <t xml:space="preserve"> Estudiar y tomar decisiones de abrir o no investigaciones por hechos o actos de los funcionarios que puedan configurar faltas disciplinarias.</t>
  </si>
  <si>
    <t>Queja, constancia secretarial, auto</t>
  </si>
  <si>
    <t xml:space="preserve">REALIZAR LAS DILIGENCIAS PRELIMINARES DE LOS PROCESOS DISCIPLINARIOS </t>
  </si>
  <si>
    <t xml:space="preserve">NUMERO DE QUEJAS / NUMERO DE DILIGENCIAS PRELIMINARES </t>
  </si>
  <si>
    <t>REALIZAR UN ANALISIS DE LAS QUEJAS Y REALIZAR LAS DILIGENCIAS PRELIMINARES DE LA INVESTIGACION DISCIPLINARIA</t>
  </si>
  <si>
    <t xml:space="preserve"> Llevar a cabo los procesos de investigación conforme lo establece el Codigo General Disciplinario, mofidicado por la Ley 2094 de 2021</t>
  </si>
  <si>
    <t xml:space="preserve">Oficio Asigancion al porfesional de instrucción, oficios, pruebas, auto interlocutorio </t>
  </si>
  <si>
    <t>INHIBIR O APERTURAR PORCESOS DISCIPLINARIOS</t>
  </si>
  <si>
    <t>NUMERO DE QUEJAS /  NUMERO DE APERTURA DE INDAGACION PRELIMINAR</t>
  </si>
  <si>
    <t>Analizar las quejas a funcionarios de la Institucion y tomar decisiones de abrir o no investigaciones por hechos o actos de los funcionarios que puedan configurar faltas disciplinarias</t>
  </si>
  <si>
    <t xml:space="preserve"> Llevar para registro y control una base de datos actualizada de los procesos.</t>
  </si>
  <si>
    <t xml:space="preserve">Consolidado Excell </t>
  </si>
  <si>
    <t>TRAMITE DE LOS PROCESOS DISCIPLINARIOS</t>
  </si>
  <si>
    <t xml:space="preserve">TRAMITAR LOS PROCESOS DISCIPLINARIOS CONFORME CON LA NORMA VIGENTE </t>
  </si>
  <si>
    <t>PROCESOS DISCIPLINARIOS</t>
  </si>
  <si>
    <t>LLEVAR UN REGISTRO Y CONTROL DE LOS PROCESOS DISCIPLINARIOS DE LA ENTIDAD- BASE DE DATOS ACTUALIZADA</t>
  </si>
  <si>
    <t xml:space="preserve"> Rendir los informes exigidos en la norma.</t>
  </si>
  <si>
    <t xml:space="preserve">Número de procesos disciplinarios tramitados durante la vigencia - requerimientos de la Procuraduria </t>
  </si>
  <si>
    <t xml:space="preserve"> Hacer seguimiento al proceso</t>
  </si>
  <si>
    <t xml:space="preserve">Actas, autos interlocutorios </t>
  </si>
  <si>
    <t>ENTREGA DE INFORMES</t>
  </si>
  <si>
    <t>NUMERO DE PROCESOS / NUMERO DE QUEJAS X 100</t>
  </si>
  <si>
    <t>REALIZAR Y ENTREGAR LOS RESPECTIVOS INFORMES EXIGIDOS EN LA NORMA</t>
  </si>
  <si>
    <t>100% de cobros persuasivos de las obligaciones a favor de la entidad que le son cargadas al  Grupo de Gestión de Cobro Persuasivo y Coactivo durante el semestre</t>
  </si>
  <si>
    <t>Verificar que existan las condiciones y documentos soportes que conforman el título ejecutivo simple o complejo de acuerdo a la normativa aplicable</t>
  </si>
  <si>
    <t>Número de  procesos recibidos con su respectivo radicado en la vigencia 2024, con sus respectivos folios, minutas, comunicaciones, entre otros inmersos en el expediente.</t>
  </si>
  <si>
    <t>COBRO PERSUASIVO Y COACTIVO IDS.</t>
  </si>
  <si>
    <t>RECEPCION DE PROCESOS SANCIONATORIOS PARA SU EJECUCION.</t>
  </si>
  <si>
    <t>NUMERO DE PROCESOS SANCIONATORIOS RADICADOS EN LA OFICINA PARA EJECUTAR Y/O DESCARTAR SEGÚN SU ANALISIS Y CORRESPONDIENTE ACTUACION PERSUASIVA Y/O COACTIVA.</t>
  </si>
  <si>
    <t>ANALIZAR, VERIFICAR, ESTABLECER Y REGISTRAR LOS SOPORTES LEGALES DE LOS TITULOS EJECUTIVOS SIMPLES Y/O COMPLEJOS DE LAS OBLIGACIONES A FAVOR DEL IDS</t>
  </si>
  <si>
    <t>POR EVENTO O POR PROCESO ASIGNADO.</t>
  </si>
  <si>
    <t xml:space="preserve">Ingresar al inventario; sistematizar en excel, ingresar en el libro radicador y azetas el proceso y su etapa correspondiente, cuantia, calidad del ejecutado, verificacion de datos para notificaciones, gestiones documentales de persuasion.  </t>
  </si>
  <si>
    <t xml:space="preserve">1.2.2.    Llevar a cabo los procedimientos de investigación de bienes conforme lo establece el Estatuto Tributario Nacional y la Ley 1066 de 2006 (Por la cual se dictan normas para la normalización de la cartera pública y se dictan otras disposiciones). </t>
  </si>
  <si>
    <t>TRAMITE DE LOS PROCESOS DE RECUPERACION DE CARTERA CON TITULOS EJECUTIVOS CLAROS, EXPRESOS Y EXIGIBLES.</t>
  </si>
  <si>
    <t>NUMERO DE PROCESOS Y SU RESPECTIVA GESTION DOCUMENTAL, REGISTRO, SISTEMATIZACION Y NOTIFICACION CORRESPONDIENTE.</t>
  </si>
  <si>
    <t>ESTABLECER LAS ESTRATEGIAS ADECUADAS; PERSUASIVAS Y COACTIVAS PARA LOGRAR EL RECAUDO EFECTIVO DE LAS OBLIGACIONES A FAVOR DEL IDS</t>
  </si>
  <si>
    <t>REALIZAR ACTOS ADMINISTRATIVOS DE LA OFICINA JURIDICA DE COBRO PERSUASIVO Y COACTIVO SEGÚN ETAPA EN CADA EXPEDIENTE</t>
  </si>
  <si>
    <t>NUMERO DE PROCESOS Y SU RESPECTIVA GESTION DOCUMENTAL, REGISTRO, SISTEMATIZACION Y ANALISIS  CORRESPONDIENTE.</t>
  </si>
  <si>
    <t>PERSUADIR Y REALIZAR EL REPORTE DEL RECAUDO A TESORERIA, PROYECTAR MINUTAS; MANDAMIENTOS, EXCEPCIONES, FACILIDADES DE PAGO, NOTIFICACIONES Y ARCHIVO.</t>
  </si>
  <si>
    <t>1.2.3.  Si reúne los requisitos se realiza el análisis jurídico para identificar bajo que parámetros legales debe realizarse la liquidación de la cuenta de cobro; intereses moratorios, costas procesales.aplicacion de amnistias vigentes.</t>
  </si>
  <si>
    <t>GRUPO ATENCION EN SALUD</t>
  </si>
  <si>
    <t>.- Operaciones de cierre plasmadas en Acto Adminsitrativo de incorporación de saldos, recursos sin aforar, reservas presupuestales.
.- Operaciones registradas contablemente y reflejada en los Estados Financieros de la Entidad</t>
  </si>
  <si>
    <t xml:space="preserve">Efectuar reuniones para realizar el cierre vigencia 2023 de la Sede del Instituto Departamental de Salud con la conciliación entre las Oficinas de Presupuesto , contabilidad y Tesoreria y producir los Actos Administrativos </t>
  </si>
  <si>
    <t>Documentos de constitución de Reservas y Cuentas por pagar, cuadro operaciones de cierre.</t>
  </si>
  <si>
    <t>Actos Administrativos constitución de Reservas,  Cuentas por pagar e incoporación Presupuestal de los resultados del cierre</t>
  </si>
  <si>
    <t>Ejecutar Presupuesto con disponibilidades, registros  y Ordenes de Pago presupuestales requeridos por el Ordenador del Gasto</t>
  </si>
  <si>
    <t>Desarrollo de actividades financieras: Ejecución del Presupuesto vigencia 2025</t>
  </si>
  <si>
    <t>Ejecución presupuestal de Ingresos y Gastos</t>
  </si>
  <si>
    <t xml:space="preserve"> 11 Ejecuciones presupuestales de Ingresos y Gastos del I.D.S.</t>
  </si>
  <si>
    <t>Llevar los libros y registros contables acorde a la normatividad vigentes para  la  generacion  de los diferentes Estados Financieros ,</t>
  </si>
  <si>
    <t>Contabilización de operaciones económicas, financieras y contables , elaboración informes contables</t>
  </si>
  <si>
    <t>Informes contables presentados a los Entes Nacionales y de Control y registro operaciones en el sofware de TNS</t>
  </si>
  <si>
    <t xml:space="preserve">Informes contables presentados a los Entes Nacionales y de Control / No. Informes Contables solicitados por los Entidades </t>
  </si>
  <si>
    <t>Movimientos financieros registrados oportunamente</t>
  </si>
  <si>
    <t xml:space="preserve">Registro Presupuestal de la vigencia  2025  con sus ejecución de disponibildiades, registros y definitivas presupuestales. Recaudos de Tesoreria, pago de compromisos: Conciliaciones, boletines de caja, elaboración y presentación de informes
</t>
  </si>
  <si>
    <t>movimientos de presupuesto, contabilidad y tesoreria registrados en el sistema integrado financiero TNS</t>
  </si>
  <si>
    <t>Sofware TNS actualizado diariamente con las operaciones financieras de la Entidad</t>
  </si>
  <si>
    <t>Ordenes de pago con cumplimiento de normatividad vigente y soportes requeridos</t>
  </si>
  <si>
    <t>Elaboración, radicación y trámite de ordenes de pago diferentes conceptos</t>
  </si>
  <si>
    <t>Cuentas de cobro con el cumplimiento de los requisitos registradas y pagadas</t>
  </si>
  <si>
    <t>Número de cuentas radicadas, tramitadas y pagadas/ Total de cuentas radicadas</t>
  </si>
  <si>
    <t>De acuerdo a los requerimientos Proyectos de Ordenanza, Decretos y Acuerdos elaborados</t>
  </si>
  <si>
    <t>Coordinar y elaborar los proyectos de ordenanzas, decretos, acuerdos de junta, elaborar y modificar el presupuesto de rentas y gastos del Instituto.</t>
  </si>
  <si>
    <t xml:space="preserve">Documentos : Ordenanzas y/o Decretos. Acuerdos Junta de Salud </t>
  </si>
  <si>
    <t>Entrega y cargue oportuno en la plataforma del SIHO de Minprotección Social.</t>
  </si>
  <si>
    <t>Coordinar la entrega y validación de  la información hospitalaria en la aplicación del Decreto 2193 de 2004, a todas la Red Pública del Departamento</t>
  </si>
  <si>
    <t>Documentos soportes para revisión y validación de información .  Información cargada en el aplicativo web en los plazos establecidos por el Ministerio de Salud y protección Social  y Resolución del IDS</t>
  </si>
  <si>
    <t>(No. de Validaciones / Total de ESE del Departamento )*100</t>
  </si>
  <si>
    <t xml:space="preserve">  Las ESE categorizadas en riesgo medio o alto logren equilibrio presupuestal donde los ingresos recaudados alcancen a cubrir los gastos comprometidos.  De esta maneran no generar pasivos, con el fin de garantizar el acceso, oportunidad, continuidad y calidad en la prestación de los servicios de salud a la población usuaria y cumplir con el Seguimiento al monitoreo de la ESE viabilizada</t>
  </si>
  <si>
    <t xml:space="preserve">Coordinar la elaboración de los Programas de Saneamiento Fiscal y Financiero de las ESE categorizadas en riesgo medio o alto de acuerdo al aplicativo y metodología del MSE de los PSFF de las ESE, páguina web del Ministerio de Hacienda y Crédito Público  y Coordinar la información para el Monitoreo, Seguimiento y Evaluación de los Programas de Saneamiento Fiscal y Financiero de las ESE con Programa vaiabilizado  de acuerdo al aplicativo y metodología del MSE de los PSFF de las ESE, páguina web del Ministerio de Hacienda y Crédito Público.   </t>
  </si>
  <si>
    <t xml:space="preserve">- Documento del PSFF presentado a Ministerio de Hacienda y viabilizado a la ESE.  
- Informe de monitoreo  Trimestral del  PSFF entregado por la ESE con PSFF para Revisión y validación.
- Informe de Seguimiento Trimestral elaborado a las ESE con PSFF y enviado al MHCP en las fecha fijadas.                </t>
  </si>
  <si>
    <t xml:space="preserve"> ( No. de ESE categorizadas riesgo alto y medio con PSFF viabilizado Minhacienda/ total de ESE categorizadas en riesgo alto y medio del Departamento) *100 .                           ( No. Informes  de seguimiento de ESE categorizadas riesgo alto y medio con  PSFF viabilizado Minhacienda/ total de ESE categorizadas en riesgo alto y medio del Departamento con PSFF viabilizado por Minhacienda ) *100 .               </t>
  </si>
  <si>
    <t xml:space="preserve">Programar fechas de revision del informe que se requiere a las con las Entidades Empleadoras del Departamento del proceso de Saneamiento de Aportes Patronales . </t>
  </si>
  <si>
    <t>Actualizar el registro de la  información que presentan con las entidades empleadoras del Departamento sobre el resultado del proceso de Saneameinto de Aportes Patronales
                                                                                                                                                                                                                                                                Realizar   el  seguimiento  permanente   al  desarrollo  del procedimiento y los informes requeridos por los difrententes entes de control y MSPS.</t>
  </si>
  <si>
    <t>Informes de la revision de los reprotes presentados por las entidades empleadoras del Departamento.</t>
  </si>
  <si>
    <t>No. ESE con Saneamiento de Aportes Patronales -2012-2016 / Total de ESE Del Departamento con 100% Saneamiento Aportes Patronales )*100</t>
  </si>
  <si>
    <t xml:space="preserve"> Elaborar la distribucion  de los recursos SGP- Subsidio Oferta a las ESE de acuerdo a los muncipios monopolios de acuerdo a metodología del IDS acorde normatividad- Elaborar los indicadores financieros - realizar seguimientos a los indicadores trimestralmente e informar  ala oficina de Prestación de Servicios para el giro de los recursos</t>
  </si>
  <si>
    <r>
      <t xml:space="preserve">Documento de Distribución recursos SGP- Subsidio Oferta por ESE y por Municipio aprobados por Comité Directivo-  Indicadores Financieros concertado por ESE y Certificaciones trimestrales de seguimiento </t>
    </r>
    <r>
      <rPr>
        <sz val="10"/>
        <color indexed="63"/>
        <rFont val="Arial Narrow"/>
        <family val="2"/>
      </rPr>
      <t>.</t>
    </r>
  </si>
  <si>
    <t>Grupo Financiero - Asesores con responsabilidad de las ESE para documento de distribución y ejecución Recursos de Oferta del sistema General de Participaciones</t>
  </si>
  <si>
    <t>No. ESE con % Indicadores Financieros Trimestrales  / Total de ESE Del Departamento con 100% Seguimiento Indicadores Financieros* 100)</t>
  </si>
  <si>
    <t>Revisar Incorporaciòn y ejecuciòn total de los recursos asignados a la ESE , preparar los informes y enviar en la periodicidad exigida por el MSPS</t>
  </si>
  <si>
    <t>Expedir Concepto Técnico para incorporar al presupuesto los recursos del MSPS asignados por Resoluciòn - Realizar seguimiento a la ejecuciòn, verificar cumplimiento de requisitos y  reportes a través de las plataforma SIHO - SISPRO o el medio que defina el MSPS para tal fin para la ESE- Preparar los informes y enviar en la priodicida exigida por el MSPS lo de la competencia por Financiera</t>
  </si>
  <si>
    <t>Total asignado por resolucion y Numero de ESE con  valor asignado - Informes de ejecuciòn y reportes exigidos por la norma  para su ejecuciòn</t>
  </si>
  <si>
    <t>Valor total asignado  / Total ejecutado en el periodo</t>
  </si>
  <si>
    <t xml:space="preserve">Presupuesto de ESE aprobados por el CONFIS Departamental y adoptados por las Juntas directivas de las ESE, al igual que expedir concepto a las modificaciones y Planes de cargos durante la vigencia actual. </t>
  </si>
  <si>
    <t xml:space="preserve">Asesoría, asistencia técnica y revisión:  elaboración del Presupuesto de Ingresos y Gastos de las ESE del departamento para la siguiente vigencia. - Modificaciones, adiciones al Presupuesto de Ingresos y Gastos, plan de cargos  de las ESE del Departamento de la presente vigencia.   - Cierre de Vigencia 2023 de las ESE del Departamento e incorporación de Cuentas por Cobrar recaudadas. </t>
  </si>
  <si>
    <t>Circularizar lineamientos para elaboración del proyecto de presupuesto ingresos y gastos de la vigencia 2023. Presupuestos elaborados. Presupuestos programados. Modificaciones presupuestales asesoradas.  Conceptos aprobación presupuesto y modificaciones a los mismos.</t>
  </si>
  <si>
    <t>(No. de Presupuestos aprobados por el CONFIS Departamental y Juntas Directivas con concepto técnico / Total de ESE Departamentales*100) ( No. Conceptos Técnicos expedidos de modificaciones Presupuestales presentadas por las ESE / solicitudes de revisión modificaciones Presupuestales de las ESE del Departamento *100) No. de cierres financieros de vigencia 2023 revisados /Total de ESE del Departamento *100)</t>
  </si>
  <si>
    <t xml:space="preserve">Presentar al MSPS  y al Departamento la propuesta de distribución de recursos asignados a las ESE  con PSFF para su aprobación y las modificaciones cuando fueren del caso, igual que seguimeinto a su ejecución. </t>
  </si>
  <si>
    <t xml:space="preserve">Realizar propuesta de distribución de los recursos asignados como apoyo a los PSFF a las ESE categorizadas en riesgo medio y alto y modificaciones a la propuesta.  - Asistencia Técnica, seguimiento, revisión, aprobación de los conceptos tecnico a los objeto de pago a traves de E. FIDUCIARIO Y/O CUENTA MAESTRA, envio informes y custodia archivos documentales relacionados con los conceptos de pago a las ESE con asignación de recursos </t>
  </si>
  <si>
    <t xml:space="preserve">Documentos soportes presentados por la ESE a las cuales se le asignaron recursos de acuerdo a la descripción de la medida asignada.  Resolución IDS asignación cupo recursos. Archivos documentales concepto de pago. </t>
  </si>
  <si>
    <t>Valor asignado , tramitado y  avalado para pago de los recursos del Ministerio de Salud  y el Departamento para cada  ESE con PSFF viabilizado por el Ministerio de Hacienda /Entidad Territorial del  Total recursos asignados a la ESE para ejecutarlos.</t>
  </si>
  <si>
    <t xml:space="preserve">Cumplir  el envio oportuno de la cuenta Anual a la gobernación del Departamento para su consolidación. </t>
  </si>
  <si>
    <t>Realizar comunicación solicitud información cuadros informe a la Contraloria General de la Nación (SIRECI) sobre ejecución recursos del Sistema General de Participaciones. Consolidado de la información.</t>
  </si>
  <si>
    <t xml:space="preserve">Consolidado de la documentación solicitada y remitida a la Contadora del Departamento </t>
  </si>
  <si>
    <t>Cumplir con la información financciera que requieran las áreas involucradas en el Plan de Desarrollo</t>
  </si>
  <si>
    <t>Colaborar en la ejecución del Plan de Desarrollo del Departamento en lo correspondiente a recursos financieros del sector salud</t>
  </si>
  <si>
    <t>Plan de Desarrollo del Departamento elaborado 2024-2027</t>
  </si>
  <si>
    <t>Diligenciar según indicaciones de la metodología los formatos financieros de cada uno de los municipios descentralizados</t>
  </si>
  <si>
    <t>Acreditación de Municipios Descentralizados en aspectos financieros</t>
  </si>
  <si>
    <t>Certificaciones e informes financiero requerido de cada muncipio descentralizado según metodología MSPS</t>
  </si>
  <si>
    <t xml:space="preserve">Número de municipios evaluados / total municipios certificados </t>
  </si>
  <si>
    <t>Recursos definidos, asignados  y ejecutados según normatividad vigente</t>
  </si>
  <si>
    <t>Coordinar la aplicación de los recursos de Rentas Cedidas, para cofinanciar el régimen subsidado en el 2023. Ajustar de acuerdo a la LMA los recursos girados con y sin situación de fondos</t>
  </si>
  <si>
    <t>Resolución (s) de distribución de recursos de confinanciación por municipios y cuadro de distribución por fuentes del régimen subsidiado- Acto Administrativo de ajustes de recursos con y sin situación de fondos de acuerdo a la LMA mensual</t>
  </si>
  <si>
    <t xml:space="preserve">Recursos ejecutados para coofinanciación  del Aseguramiento / total recursos asingados para el aseguramiento. </t>
  </si>
  <si>
    <t xml:space="preserve">Verificar que existan las condiciones y documentos soportes que conforman el título ejecutivo simple o complejo de acuerdo a la normativa aplicable.
Ingresar al inventario; sistematizar en excel, ingresar en el libro radicador y azetas el proceso y su etapa correspondiente, cuantia, calidad del ejecutado, verificacion de datos para notificaciones, gestiones documentales de persuasion.  </t>
  </si>
  <si>
    <t>Número de  procesos recibidos con su respectivo radicado en la vigencia 2025-, con sus respectivos folios, minutas, comunicaciones, entre otros inmersos en el expediente.</t>
  </si>
  <si>
    <r>
      <t xml:space="preserve"> DE VIGENCIAS ANTERIORES ESTAN ACTIVOS 159 EXPEDIENTES .                                                           </t>
    </r>
    <r>
      <rPr>
        <b/>
        <sz val="11"/>
        <rFont val="Arial"/>
        <family val="2"/>
      </rPr>
      <t>VIGENCIA 2019</t>
    </r>
    <r>
      <rPr>
        <sz val="11"/>
        <rFont val="Arial"/>
        <family val="2"/>
      </rPr>
      <t xml:space="preserve">  (68 EXPEDIENTES)                 </t>
    </r>
    <r>
      <rPr>
        <b/>
        <sz val="11"/>
        <rFont val="Arial"/>
        <family val="2"/>
      </rPr>
      <t>VIIGENCIA 2020</t>
    </r>
    <r>
      <rPr>
        <sz val="11"/>
        <rFont val="Arial"/>
        <family val="2"/>
      </rPr>
      <t xml:space="preserve"> ( 5 EXPEDIENTES).       </t>
    </r>
    <r>
      <rPr>
        <b/>
        <sz val="11"/>
        <rFont val="Arial"/>
        <family val="2"/>
      </rPr>
      <t>VIGENCIA 2021</t>
    </r>
    <r>
      <rPr>
        <sz val="11"/>
        <rFont val="Arial"/>
        <family val="2"/>
      </rPr>
      <t xml:space="preserve"> ( 9 EXPEDIENTES).        </t>
    </r>
    <r>
      <rPr>
        <b/>
        <sz val="11"/>
        <rFont val="Arial"/>
        <family val="2"/>
      </rPr>
      <t xml:space="preserve"> VIGENCIA 2022</t>
    </r>
    <r>
      <rPr>
        <sz val="11"/>
        <rFont val="Arial"/>
        <family val="2"/>
      </rPr>
      <t xml:space="preserve"> (37 EXPEDIENTES).         </t>
    </r>
    <r>
      <rPr>
        <b/>
        <sz val="11"/>
        <rFont val="Arial"/>
        <family val="2"/>
      </rPr>
      <t>VIGENCIA 2023</t>
    </r>
    <r>
      <rPr>
        <sz val="11"/>
        <rFont val="Arial"/>
        <family val="2"/>
      </rPr>
      <t xml:space="preserve"> (17 EXPEDIENTES)                                     VIGENCIA 2024(23 EXPEDIENTES) VIGENCIA 2025 ( CERO EXPEDIENTES)  </t>
    </r>
  </si>
  <si>
    <t>LIBRO DE INVENTARIO ACTUALIZADO/NUMERO DE RADICACIONES RECIBIDAS</t>
  </si>
  <si>
    <t xml:space="preserve">VIGENCIAS ANTERIORES ESTAN ACTIVOS PARA RECUPERACION   159 EXPEDIENTES </t>
  </si>
  <si>
    <t>NUMERO DE PROCESOS Y SU RESPECTIVA GESTION DOCUMENTAL, REGISTRO, SISTEMATIZACION Y NOTIFICACION CORRESPONDIENTE</t>
  </si>
  <si>
    <t xml:space="preserve">Llevar a cabo los procedimientos de investigación de bienes conforme lo establece el Estatuto Tributario Nacional y la Ley 1066 de 2006 (Por la cual se dictan normas para la normalización de la cartera pública y se dictan otras disposiciones). 
Si reúne los requisitos se realiza el análisis jurídico para identificar bajo que parámetros legales debe realizarse la liquidación de la cuenta de cobro; intereses moratorios, costas procesales.aplicacion de amnistias vigentes.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</si>
</sst>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dd/mm/yyyy;@"/>
    <numFmt numFmtId="165" formatCode="0.0"/>
    <numFmt numFmtId="166" formatCode="&quot;$&quot;\ #,##0"/>
    <numFmt numFmtId="167" formatCode="0.0%"/>
    <numFmt numFmtId="168" formatCode="_(&quot;$&quot;\ * #,##0.00_);_(&quot;$&quot;\ * \(#,##0.00\);_(&quot;$&quot;\ * &quot;-&quot;??_);_(@_)"/>
    <numFmt numFmtId="169" formatCode="_-&quot;$&quot;* #,##0.00_-;\-&quot;$&quot;* #,##0.00_-;_-&quot;$&quot;* &quot;-&quot;??_-;_-@_-"/>
    <numFmt numFmtId="170" formatCode="_-&quot;$&quot;\ * #,##0_-;\-&quot;$&quot;\ * #,##0_-;_-&quot;$&quot;\ * &quot;-&quot;_-;_-@_-"/>
    <numFmt numFmtId="171" formatCode="_-* #,##0_-;\-* #,##0_-;_-* &quot;-&quot;_-;_-@_-"/>
    <numFmt numFmtId="172" formatCode="_-&quot;$&quot;\ * #,##0.00_-;\-&quot;$&quot;\ * #,##0.00_-;_-&quot;$&quot;\ * &quot;-&quot;??_-;_-@_-"/>
    <numFmt numFmtId="173" formatCode="_-* #,##0.00_-;\-* #,##0.00_-;_-* &quot;-&quot;??_-;_-@_-"/>
  </numFmts>
  <fonts count="56" x14ac:knownFonts="1">
    <font>
      <sz val="11"/>
      <color theme="1"/>
      <name val="Calibri"/>
      <family val="2"/>
      <scheme val="minor"/>
    </font>
    <font>
      <sz val="11"/>
      <name val="Arial"/>
      <family val="2"/>
    </font>
    <font>
      <b/>
      <sz val="11"/>
      <name val="Arial"/>
      <family val="2"/>
    </font>
    <font>
      <sz val="10"/>
      <name val="Arial"/>
      <family val="2"/>
    </font>
    <font>
      <sz val="11"/>
      <color theme="1"/>
      <name val="Calibri"/>
      <family val="2"/>
      <scheme val="minor"/>
    </font>
    <font>
      <sz val="11"/>
      <color theme="1"/>
      <name val="Arial"/>
      <family val="2"/>
    </font>
    <font>
      <b/>
      <sz val="11"/>
      <color theme="1"/>
      <name val="Calibri"/>
      <family val="2"/>
      <scheme val="minor"/>
    </font>
    <font>
      <b/>
      <sz val="14"/>
      <name val="Arial"/>
      <family val="2"/>
    </font>
    <font>
      <b/>
      <u/>
      <sz val="14"/>
      <name val="Arial"/>
      <family val="2"/>
    </font>
    <font>
      <sz val="10"/>
      <color indexed="81"/>
      <name val="Tahoma"/>
      <family val="2"/>
    </font>
    <font>
      <sz val="9"/>
      <name val="Arial"/>
      <family val="2"/>
    </font>
    <font>
      <sz val="12"/>
      <name val="Arial"/>
      <family val="2"/>
    </font>
    <font>
      <b/>
      <sz val="11"/>
      <color theme="1"/>
      <name val="Arial"/>
      <family val="2"/>
    </font>
    <font>
      <sz val="11"/>
      <name val="Calibri"/>
      <family val="2"/>
      <scheme val="minor"/>
    </font>
    <font>
      <sz val="11"/>
      <color rgb="FF000000"/>
      <name val="Arial"/>
      <family val="2"/>
    </font>
    <font>
      <sz val="11"/>
      <color rgb="FFFF0000"/>
      <name val="Arial"/>
      <family val="2"/>
    </font>
    <font>
      <b/>
      <sz val="14"/>
      <color theme="1"/>
      <name val="Arial"/>
      <family val="2"/>
    </font>
    <font>
      <b/>
      <u/>
      <sz val="14"/>
      <color theme="1"/>
      <name val="Arial"/>
      <family val="2"/>
    </font>
    <font>
      <b/>
      <sz val="22"/>
      <color theme="1"/>
      <name val="Arial"/>
      <family val="2"/>
    </font>
    <font>
      <b/>
      <sz val="18"/>
      <color theme="1"/>
      <name val="Arial"/>
      <family val="2"/>
    </font>
    <font>
      <b/>
      <u/>
      <sz val="18"/>
      <color rgb="FFC00000"/>
      <name val="Arial"/>
      <family val="2"/>
    </font>
    <font>
      <b/>
      <sz val="12"/>
      <color theme="1"/>
      <name val="Arial"/>
      <family val="2"/>
    </font>
    <font>
      <sz val="12"/>
      <color theme="1"/>
      <name val="Arial"/>
      <family val="2"/>
    </font>
    <font>
      <b/>
      <sz val="12"/>
      <name val="Arial"/>
      <family val="2"/>
    </font>
    <font>
      <b/>
      <sz val="10"/>
      <color indexed="8"/>
      <name val="Arial"/>
      <family val="2"/>
    </font>
    <font>
      <sz val="10"/>
      <color indexed="8"/>
      <name val="Arial Narrow"/>
      <family val="2"/>
    </font>
    <font>
      <b/>
      <sz val="20"/>
      <color indexed="21"/>
      <name val="Arial Narrow"/>
      <family val="2"/>
    </font>
    <font>
      <b/>
      <sz val="12"/>
      <color indexed="8"/>
      <name val="Arial Narrow"/>
      <family val="2"/>
    </font>
    <font>
      <b/>
      <sz val="12"/>
      <color indexed="8"/>
      <name val="Arial"/>
      <family val="2"/>
    </font>
    <font>
      <b/>
      <sz val="9"/>
      <name val="Arial"/>
      <family val="2"/>
    </font>
    <font>
      <sz val="9"/>
      <color rgb="FF000000"/>
      <name val="Arial"/>
      <family val="2"/>
    </font>
    <font>
      <sz val="9"/>
      <color rgb="FFFF0000"/>
      <name val="Arial"/>
      <family val="2"/>
    </font>
    <font>
      <sz val="12"/>
      <color indexed="81"/>
      <name val="Tahoma"/>
      <family val="2"/>
    </font>
    <font>
      <sz val="9"/>
      <color indexed="81"/>
      <name val="Tahoma"/>
      <family val="2"/>
    </font>
    <font>
      <b/>
      <u/>
      <sz val="18"/>
      <color theme="5"/>
      <name val="Arial"/>
      <family val="2"/>
    </font>
    <font>
      <sz val="12"/>
      <color rgb="FF000000"/>
      <name val="Arial"/>
      <family val="2"/>
    </font>
    <font>
      <b/>
      <u/>
      <sz val="18"/>
      <color theme="6" tint="-0.499984740745262"/>
      <name val="Arial"/>
      <family val="2"/>
    </font>
    <font>
      <b/>
      <u/>
      <sz val="18"/>
      <color theme="8" tint="-0.249977111117893"/>
      <name val="Arial"/>
      <family val="2"/>
    </font>
    <font>
      <sz val="10"/>
      <color theme="1"/>
      <name val="Arial"/>
      <family val="2"/>
    </font>
    <font>
      <sz val="10"/>
      <color theme="1"/>
      <name val="Calibri"/>
      <family val="2"/>
      <scheme val="minor"/>
    </font>
    <font>
      <sz val="9"/>
      <name val="Arial Narrow"/>
      <family val="2"/>
    </font>
    <font>
      <b/>
      <sz val="9"/>
      <color indexed="81"/>
      <name val="Tahoma"/>
      <family val="2"/>
    </font>
    <font>
      <sz val="16"/>
      <color indexed="81"/>
      <name val="Tahoma"/>
      <family val="2"/>
    </font>
    <font>
      <b/>
      <sz val="8"/>
      <color indexed="81"/>
      <name val="Tahoma"/>
      <family val="2"/>
    </font>
    <font>
      <sz val="18"/>
      <color indexed="81"/>
      <name val="Tahoma"/>
      <family val="2"/>
    </font>
    <font>
      <sz val="8"/>
      <name val="Calibri"/>
      <family val="2"/>
      <scheme val="minor"/>
    </font>
    <font>
      <b/>
      <sz val="11"/>
      <name val="Calibri"/>
      <family val="2"/>
      <scheme val="minor"/>
    </font>
    <font>
      <sz val="11"/>
      <color rgb="FFFF0000"/>
      <name val="Calibri"/>
      <family val="2"/>
      <scheme val="minor"/>
    </font>
    <font>
      <b/>
      <sz val="10"/>
      <name val="Arial"/>
      <family val="2"/>
    </font>
    <font>
      <sz val="11"/>
      <color indexed="63"/>
      <name val="Arial"/>
      <family val="2"/>
    </font>
    <font>
      <sz val="11"/>
      <color rgb="FF000000"/>
      <name val="Calibri"/>
      <family val="2"/>
      <scheme val="minor"/>
    </font>
    <font>
      <sz val="10"/>
      <name val="Arial Narrow"/>
      <family val="2"/>
    </font>
    <font>
      <sz val="20"/>
      <color theme="1"/>
      <name val="Arial"/>
      <family val="2"/>
    </font>
    <font>
      <sz val="10"/>
      <color theme="1"/>
      <name val="Arial Narrow"/>
      <family val="2"/>
    </font>
    <font>
      <sz val="10"/>
      <color rgb="FF0E0E0E"/>
      <name val="Arial Narrow"/>
      <family val="2"/>
    </font>
    <font>
      <sz val="10"/>
      <color indexed="63"/>
      <name val="Arial Narrow"/>
      <family val="2"/>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39997558519241921"/>
        <bgColor theme="9"/>
      </patternFill>
    </fill>
    <fill>
      <patternFill patternType="solid">
        <fgColor theme="9" tint="0.39997558519241921"/>
        <bgColor rgb="FF92D050"/>
      </patternFill>
    </fill>
    <fill>
      <patternFill patternType="solid">
        <fgColor theme="9" tint="0.59999389629810485"/>
        <bgColor rgb="FFC5E0B3"/>
      </patternFill>
    </fill>
    <fill>
      <patternFill patternType="solid">
        <fgColor theme="9" tint="0.59999389629810485"/>
        <bgColor rgb="FF92D050"/>
      </patternFill>
    </fill>
    <fill>
      <patternFill patternType="solid">
        <fgColor theme="9" tint="0.59999389629810485"/>
        <bgColor rgb="FFFFFF00"/>
      </patternFill>
    </fill>
    <fill>
      <patternFill patternType="solid">
        <fgColor theme="4" tint="0.59999389629810485"/>
        <bgColor indexed="64"/>
      </patternFill>
    </fill>
  </fills>
  <borders count="53">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medium">
        <color auto="1"/>
      </left>
      <right style="thin">
        <color auto="1"/>
      </right>
      <top style="thin">
        <color auto="1"/>
      </top>
      <bottom/>
      <diagonal/>
    </border>
    <border>
      <left style="thin">
        <color auto="1"/>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style="thin">
        <color auto="1"/>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auto="1"/>
      </left>
      <right style="medium">
        <color auto="1"/>
      </right>
      <top/>
      <bottom style="medium">
        <color auto="1"/>
      </bottom>
      <diagonal/>
    </border>
    <border>
      <left style="thin">
        <color auto="1"/>
      </left>
      <right/>
      <top/>
      <bottom style="medium">
        <color auto="1"/>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medium">
        <color indexed="64"/>
      </top>
      <bottom/>
      <diagonal/>
    </border>
    <border>
      <left style="medium">
        <color auto="1"/>
      </left>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style="thin">
        <color auto="1"/>
      </top>
      <bottom style="medium">
        <color indexed="64"/>
      </bottom>
      <diagonal/>
    </border>
  </borders>
  <cellStyleXfs count="981">
    <xf numFmtId="0" fontId="0" fillId="0" borderId="0"/>
    <xf numFmtId="0" fontId="3" fillId="0" borderId="0"/>
    <xf numFmtId="0" fontId="4" fillId="0" borderId="0"/>
    <xf numFmtId="9" fontId="4" fillId="0" borderId="0" applyFont="0" applyFill="0" applyBorder="0" applyAlignment="0" applyProtection="0"/>
    <xf numFmtId="0" fontId="3" fillId="0" borderId="0"/>
    <xf numFmtId="43"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50"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2"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cellStyleXfs>
  <cellXfs count="685">
    <xf numFmtId="0" fontId="0" fillId="0" borderId="0" xfId="0"/>
    <xf numFmtId="0" fontId="0" fillId="0" borderId="0" xfId="0" applyAlignment="1" applyProtection="1">
      <alignment wrapText="1"/>
      <protection locked="0"/>
    </xf>
    <xf numFmtId="0" fontId="0" fillId="2" borderId="0" xfId="0" applyFill="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49" fontId="0" fillId="0" borderId="0" xfId="0" applyNumberFormat="1" applyAlignment="1" applyProtection="1">
      <alignment wrapText="1"/>
      <protection locked="0"/>
    </xf>
    <xf numFmtId="0" fontId="6" fillId="0" borderId="0" xfId="0" applyFont="1" applyAlignment="1" applyProtection="1">
      <alignment wrapText="1"/>
      <protection locked="0"/>
    </xf>
    <xf numFmtId="0" fontId="0" fillId="0" borderId="0" xfId="0" applyAlignment="1">
      <alignment wrapText="1"/>
    </xf>
    <xf numFmtId="1"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horizontal="left" vertical="center" wrapText="1"/>
      <protection locked="0"/>
    </xf>
    <xf numFmtId="0" fontId="1" fillId="2" borderId="1" xfId="0" applyFont="1" applyFill="1" applyBorder="1" applyAlignment="1" applyProtection="1">
      <alignment vertical="center" wrapText="1"/>
      <protection locked="0"/>
    </xf>
    <xf numFmtId="0" fontId="2" fillId="3" borderId="23" xfId="0" applyFont="1" applyFill="1" applyBorder="1" applyAlignment="1">
      <alignment horizontal="center" vertical="center" wrapText="1"/>
    </xf>
    <xf numFmtId="49" fontId="2" fillId="3" borderId="24" xfId="0" applyNumberFormat="1" applyFont="1" applyFill="1" applyBorder="1" applyAlignment="1">
      <alignment horizontal="center" vertical="center" wrapText="1"/>
    </xf>
    <xf numFmtId="0" fontId="2" fillId="3" borderId="5" xfId="0" applyFont="1" applyFill="1" applyBorder="1" applyAlignment="1">
      <alignment vertical="center" wrapText="1"/>
    </xf>
    <xf numFmtId="0" fontId="2" fillId="6" borderId="25" xfId="0" applyFont="1" applyFill="1" applyBorder="1" applyAlignment="1">
      <alignment horizontal="center" vertical="center" wrapText="1"/>
    </xf>
    <xf numFmtId="49" fontId="2" fillId="6" borderId="5" xfId="0" applyNumberFormat="1" applyFont="1" applyFill="1" applyBorder="1" applyAlignment="1">
      <alignment horizontal="center" vertical="center" wrapText="1"/>
    </xf>
    <xf numFmtId="0" fontId="2" fillId="6" borderId="5" xfId="0" applyFont="1" applyFill="1" applyBorder="1" applyAlignment="1">
      <alignment vertical="center" wrapText="1"/>
    </xf>
    <xf numFmtId="0" fontId="2" fillId="4" borderId="23" xfId="0"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0" fontId="2" fillId="4" borderId="5" xfId="0" applyFont="1" applyFill="1" applyBorder="1" applyAlignment="1">
      <alignment vertical="center" wrapText="1"/>
    </xf>
    <xf numFmtId="0" fontId="2" fillId="7" borderId="23" xfId="0" applyFont="1" applyFill="1" applyBorder="1" applyAlignment="1">
      <alignment horizontal="center" vertical="center" wrapText="1"/>
    </xf>
    <xf numFmtId="49" fontId="2" fillId="7" borderId="24" xfId="0" applyNumberFormat="1" applyFont="1" applyFill="1" applyBorder="1" applyAlignment="1">
      <alignment horizontal="center" vertical="center" wrapText="1"/>
    </xf>
    <xf numFmtId="0" fontId="2" fillId="7" borderId="5" xfId="0" applyFont="1" applyFill="1" applyBorder="1" applyAlignment="1">
      <alignment vertical="center" wrapText="1"/>
    </xf>
    <xf numFmtId="0" fontId="2" fillId="5" borderId="22"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5" fillId="0" borderId="0" xfId="0" applyFont="1" applyAlignment="1">
      <alignment wrapText="1"/>
    </xf>
    <xf numFmtId="1" fontId="1" fillId="2" borderId="8" xfId="0" applyNumberFormat="1" applyFont="1" applyFill="1" applyBorder="1" applyAlignment="1" applyProtection="1">
      <alignment horizontal="center" vertical="center" wrapText="1"/>
      <protection locked="0"/>
    </xf>
    <xf numFmtId="9" fontId="1" fillId="2" borderId="1" xfId="3" applyFont="1" applyFill="1" applyBorder="1" applyAlignment="1" applyProtection="1">
      <alignment horizontal="center" vertical="center" wrapText="1"/>
    </xf>
    <xf numFmtId="9" fontId="1" fillId="2" borderId="1" xfId="0" applyNumberFormat="1"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pplyProtection="1">
      <alignment wrapText="1"/>
      <protection locked="0"/>
    </xf>
    <xf numFmtId="0" fontId="0" fillId="2" borderId="0" xfId="0" applyFill="1"/>
    <xf numFmtId="0" fontId="21" fillId="11" borderId="1"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2" fillId="2" borderId="5"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0" borderId="0" xfId="0" applyAlignment="1">
      <alignment horizontal="left" vertical="top"/>
    </xf>
    <xf numFmtId="0" fontId="23" fillId="0" borderId="24" xfId="0" applyFont="1" applyBorder="1" applyAlignment="1">
      <alignment horizontal="center" vertical="center" wrapText="1"/>
    </xf>
    <xf numFmtId="0" fontId="23" fillId="0" borderId="0" xfId="0" applyFont="1" applyAlignment="1">
      <alignment horizontal="center" vertical="center" wrapText="1"/>
    </xf>
    <xf numFmtId="0" fontId="25" fillId="0" borderId="24" xfId="0" applyFont="1" applyBorder="1" applyAlignment="1">
      <alignment horizontal="justify" vertical="top" wrapText="1"/>
    </xf>
    <xf numFmtId="0" fontId="26" fillId="0" borderId="0" xfId="0" applyFont="1" applyAlignment="1">
      <alignment horizontal="center" vertical="center" wrapText="1"/>
    </xf>
    <xf numFmtId="0" fontId="24" fillId="0" borderId="0" xfId="0" applyFont="1" applyAlignment="1" applyProtection="1">
      <alignment horizontal="center" vertical="center" wrapText="1"/>
      <protection locked="0"/>
    </xf>
    <xf numFmtId="0" fontId="24" fillId="0" borderId="0" xfId="0" applyFont="1" applyAlignment="1">
      <alignment horizontal="left" vertical="center" wrapText="1"/>
    </xf>
    <xf numFmtId="0" fontId="24" fillId="0" borderId="1" xfId="0" applyFont="1" applyBorder="1" applyAlignment="1">
      <alignment horizontal="center" vertical="center" wrapText="1"/>
    </xf>
    <xf numFmtId="0" fontId="27" fillId="0" borderId="24" xfId="0" applyFont="1" applyBorder="1" applyAlignment="1">
      <alignment horizontal="justify" vertical="top" wrapText="1"/>
    </xf>
    <xf numFmtId="0" fontId="28" fillId="12" borderId="0" xfId="0" applyFont="1" applyFill="1" applyAlignment="1">
      <alignment horizontal="left" vertical="center" wrapText="1"/>
    </xf>
    <xf numFmtId="0" fontId="28" fillId="0" borderId="0" xfId="0" applyFont="1" applyAlignment="1">
      <alignment horizontal="left" vertical="center" wrapText="1"/>
    </xf>
    <xf numFmtId="0" fontId="0" fillId="0" borderId="0" xfId="0" applyAlignment="1">
      <alignment horizontal="center"/>
    </xf>
    <xf numFmtId="0" fontId="24" fillId="0" borderId="0" xfId="0" applyFont="1" applyAlignment="1">
      <alignment horizontal="center" vertical="center" wrapText="1"/>
    </xf>
    <xf numFmtId="0" fontId="24" fillId="12" borderId="0" xfId="0" applyFont="1" applyFill="1" applyAlignment="1">
      <alignment horizontal="center" vertical="center" wrapText="1"/>
    </xf>
    <xf numFmtId="0" fontId="29" fillId="0" borderId="36"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36" xfId="0" applyFont="1" applyBorder="1" applyAlignment="1">
      <alignment horizontal="left" vertical="top" wrapText="1"/>
    </xf>
    <xf numFmtId="0" fontId="10" fillId="0" borderId="36" xfId="0" applyFont="1" applyBorder="1" applyAlignment="1">
      <alignment horizontal="left" vertical="center" wrapText="1"/>
    </xf>
    <xf numFmtId="164" fontId="30" fillId="0" borderId="36" xfId="0" applyNumberFormat="1" applyFont="1" applyBorder="1" applyAlignment="1">
      <alignment horizontal="right" vertical="center" wrapText="1" indent="1"/>
    </xf>
    <xf numFmtId="0" fontId="31" fillId="0" borderId="36" xfId="0" applyFont="1" applyBorder="1" applyAlignment="1">
      <alignment horizontal="left" vertical="top" wrapText="1"/>
    </xf>
    <xf numFmtId="0" fontId="16" fillId="2" borderId="0" xfId="0" applyFont="1" applyFill="1"/>
    <xf numFmtId="0" fontId="22" fillId="0" borderId="5" xfId="0" applyFont="1" applyBorder="1" applyAlignment="1">
      <alignment horizontal="center" vertical="center" wrapText="1"/>
    </xf>
    <xf numFmtId="0" fontId="35" fillId="0" borderId="1" xfId="0" applyFont="1" applyBorder="1" applyAlignment="1">
      <alignment vertical="center" wrapText="1"/>
    </xf>
    <xf numFmtId="0" fontId="0" fillId="2" borderId="0" xfId="0" applyFill="1" applyAlignment="1">
      <alignment horizontal="center"/>
    </xf>
    <xf numFmtId="0" fontId="22" fillId="2" borderId="1" xfId="0" applyFont="1" applyFill="1" applyBorder="1" applyAlignment="1">
      <alignment vertical="center" wrapText="1"/>
    </xf>
    <xf numFmtId="1" fontId="1" fillId="2" borderId="1" xfId="0" applyNumberFormat="1" applyFont="1" applyFill="1" applyBorder="1" applyAlignment="1" applyProtection="1">
      <alignment wrapText="1"/>
      <protection locked="0"/>
    </xf>
    <xf numFmtId="0" fontId="0" fillId="2" borderId="0" xfId="0" applyFill="1" applyAlignment="1" applyProtection="1">
      <alignment wrapText="1"/>
      <protection locked="0"/>
    </xf>
    <xf numFmtId="0" fontId="1" fillId="0" borderId="1" xfId="0" applyFont="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9" fontId="1" fillId="0" borderId="1" xfId="3" applyFont="1" applyFill="1" applyBorder="1" applyAlignment="1" applyProtection="1">
      <alignment horizontal="center" vertical="center" wrapText="1"/>
    </xf>
    <xf numFmtId="1" fontId="1" fillId="0" borderId="1" xfId="0" applyNumberFormat="1" applyFont="1" applyBorder="1" applyAlignment="1" applyProtection="1">
      <alignment horizontal="center" vertical="center" wrapText="1"/>
      <protection locked="0"/>
    </xf>
    <xf numFmtId="1" fontId="5"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1"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wrapText="1"/>
      <protection locked="0"/>
    </xf>
    <xf numFmtId="9" fontId="1" fillId="0" borderId="1" xfId="0" applyNumberFormat="1" applyFont="1" applyBorder="1" applyAlignment="1">
      <alignment horizontal="center" vertical="center" wrapText="1"/>
    </xf>
    <xf numFmtId="0" fontId="1"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1" fontId="5"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1" fontId="5" fillId="0" borderId="13" xfId="0" applyNumberFormat="1" applyFont="1" applyBorder="1" applyAlignment="1" applyProtection="1">
      <alignment horizontal="center" vertical="center" wrapText="1"/>
      <protection locked="0"/>
    </xf>
    <xf numFmtId="9" fontId="1" fillId="0" borderId="10" xfId="3" applyFont="1" applyFill="1" applyBorder="1" applyAlignment="1" applyProtection="1">
      <alignment horizontal="center" vertical="center" wrapText="1"/>
    </xf>
    <xf numFmtId="1" fontId="5" fillId="0" borderId="27" xfId="0" applyNumberFormat="1" applyFont="1" applyBorder="1" applyAlignment="1" applyProtection="1">
      <alignment horizontal="center" vertical="center" wrapText="1"/>
      <protection locked="0"/>
    </xf>
    <xf numFmtId="1" fontId="5" fillId="0" borderId="28" xfId="0" applyNumberFormat="1" applyFont="1" applyBorder="1" applyAlignment="1" applyProtection="1">
      <alignment horizontal="center" vertical="center" wrapText="1"/>
      <protection locked="0"/>
    </xf>
    <xf numFmtId="0" fontId="1" fillId="0" borderId="1" xfId="0" applyFont="1" applyBorder="1" applyAlignment="1" applyProtection="1">
      <alignment wrapText="1"/>
      <protection locked="0"/>
    </xf>
    <xf numFmtId="49" fontId="5" fillId="0" borderId="1" xfId="0" applyNumberFormat="1" applyFont="1" applyBorder="1" applyAlignment="1">
      <alignment vertical="center" wrapText="1"/>
    </xf>
    <xf numFmtId="165" fontId="1" fillId="2" borderId="1" xfId="0" applyNumberFormat="1" applyFont="1" applyFill="1" applyBorder="1" applyAlignment="1" applyProtection="1">
      <alignment horizontal="center" vertical="center" wrapText="1"/>
      <protection locked="0"/>
    </xf>
    <xf numFmtId="1" fontId="5" fillId="0" borderId="1" xfId="0" applyNumberFormat="1" applyFont="1" applyBorder="1" applyAlignment="1">
      <alignment horizontal="center" vertical="center" wrapText="1"/>
    </xf>
    <xf numFmtId="49" fontId="1" fillId="0" borderId="1" xfId="0" applyNumberFormat="1" applyFont="1" applyBorder="1" applyAlignment="1" applyProtection="1">
      <alignment wrapText="1"/>
      <protection locked="0"/>
    </xf>
    <xf numFmtId="0" fontId="5" fillId="0" borderId="1" xfId="0" applyFont="1" applyBorder="1" applyAlignment="1" applyProtection="1">
      <alignment vertical="center" wrapText="1"/>
      <protection locked="0"/>
    </xf>
    <xf numFmtId="167" fontId="1" fillId="2" borderId="1" xfId="0" applyNumberFormat="1" applyFont="1" applyFill="1" applyBorder="1" applyAlignment="1">
      <alignment horizontal="center" vertical="center" wrapText="1"/>
    </xf>
    <xf numFmtId="167" fontId="1" fillId="0" borderId="1" xfId="3" applyNumberFormat="1" applyFont="1" applyFill="1" applyBorder="1" applyAlignment="1" applyProtection="1">
      <alignment horizontal="center" vertical="center" wrapText="1"/>
    </xf>
    <xf numFmtId="49" fontId="5" fillId="0" borderId="1" xfId="0" applyNumberFormat="1" applyFont="1" applyBorder="1" applyAlignment="1" applyProtection="1">
      <alignment horizontal="center" vertical="center" wrapText="1"/>
      <protection locked="0"/>
    </xf>
    <xf numFmtId="9" fontId="1" fillId="0" borderId="38" xfId="3" applyFont="1" applyFill="1" applyBorder="1" applyAlignment="1" applyProtection="1">
      <alignment horizontal="center" vertical="center" wrapText="1"/>
    </xf>
    <xf numFmtId="3" fontId="0" fillId="0" borderId="13" xfId="0" applyNumberForma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 fillId="0" borderId="1"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5" fillId="0" borderId="1" xfId="0" applyFont="1" applyBorder="1" applyAlignment="1" applyProtection="1">
      <alignment horizontal="left" vertical="center" wrapText="1"/>
      <protection locked="0"/>
    </xf>
    <xf numFmtId="0" fontId="1" fillId="2" borderId="1" xfId="0" applyFont="1" applyFill="1" applyBorder="1" applyAlignment="1">
      <alignment horizontal="left" vertical="top" wrapText="1"/>
    </xf>
    <xf numFmtId="0" fontId="1" fillId="2" borderId="1" xfId="4" applyFont="1" applyFill="1" applyBorder="1" applyAlignment="1">
      <alignment horizontal="justify" vertical="center" wrapText="1"/>
    </xf>
    <xf numFmtId="0" fontId="1" fillId="2" borderId="1" xfId="4" applyFont="1" applyFill="1" applyBorder="1" applyAlignment="1">
      <alignment horizontal="left" vertical="center" wrapText="1"/>
    </xf>
    <xf numFmtId="0" fontId="1" fillId="2" borderId="1" xfId="0" applyFont="1" applyFill="1" applyBorder="1" applyAlignment="1">
      <alignment horizontal="justify" vertical="center" wrapText="1" readingOrder="1"/>
    </xf>
    <xf numFmtId="9" fontId="1" fillId="0" borderId="10" xfId="3" applyFont="1" applyFill="1" applyBorder="1" applyAlignment="1" applyProtection="1">
      <alignment horizontal="center" vertical="center"/>
    </xf>
    <xf numFmtId="9" fontId="1" fillId="0" borderId="31" xfId="3" applyFont="1" applyFill="1" applyBorder="1" applyAlignment="1" applyProtection="1">
      <alignment horizontal="center" vertical="center"/>
    </xf>
    <xf numFmtId="9" fontId="1" fillId="0" borderId="28" xfId="0" applyNumberFormat="1" applyFont="1" applyBorder="1" applyAlignment="1">
      <alignment horizontal="center" vertical="center" wrapText="1"/>
    </xf>
    <xf numFmtId="9" fontId="12"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top" wrapText="1"/>
    </xf>
    <xf numFmtId="0" fontId="1" fillId="2" borderId="1" xfId="0" applyFont="1" applyFill="1" applyBorder="1" applyAlignment="1">
      <alignment horizontal="justify" vertical="center" wrapText="1"/>
    </xf>
    <xf numFmtId="0" fontId="0" fillId="2" borderId="1" xfId="0" applyFill="1" applyBorder="1" applyAlignment="1">
      <alignment horizontal="center" vertical="center" wrapText="1"/>
    </xf>
    <xf numFmtId="0" fontId="1" fillId="2" borderId="1" xfId="4" applyFont="1" applyFill="1" applyBorder="1" applyAlignment="1">
      <alignment horizontal="center" vertical="center" wrapText="1"/>
    </xf>
    <xf numFmtId="0" fontId="0" fillId="0" borderId="0" xfId="0" applyAlignment="1" applyProtection="1">
      <alignment vertical="center" wrapText="1"/>
      <protection locked="0"/>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2" borderId="1" xfId="0" applyNumberFormat="1" applyFont="1" applyFill="1" applyBorder="1" applyAlignment="1" applyProtection="1">
      <alignment vertical="center" wrapText="1"/>
      <protection locked="0"/>
    </xf>
    <xf numFmtId="9" fontId="2" fillId="2" borderId="1" xfId="0" applyNumberFormat="1" applyFont="1" applyFill="1" applyBorder="1" applyAlignment="1">
      <alignment vertical="center" wrapText="1"/>
    </xf>
    <xf numFmtId="1" fontId="1" fillId="0" borderId="1" xfId="0" applyNumberFormat="1" applyFont="1" applyBorder="1" applyAlignment="1">
      <alignment vertical="center" wrapText="1"/>
    </xf>
    <xf numFmtId="1" fontId="5" fillId="0" borderId="1" xfId="0" applyNumberFormat="1" applyFont="1" applyBorder="1" applyAlignment="1" applyProtection="1">
      <alignment vertical="center" wrapText="1"/>
      <protection locked="0"/>
    </xf>
    <xf numFmtId="0" fontId="5" fillId="2" borderId="1" xfId="0" applyFont="1" applyFill="1" applyBorder="1" applyAlignment="1">
      <alignment vertical="center" wrapText="1"/>
    </xf>
    <xf numFmtId="0" fontId="5" fillId="2" borderId="1" xfId="0" applyFont="1" applyFill="1" applyBorder="1" applyAlignment="1" applyProtection="1">
      <alignment wrapText="1"/>
      <protection locked="0"/>
    </xf>
    <xf numFmtId="0" fontId="5" fillId="2" borderId="1"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9" fontId="2" fillId="0" borderId="12" xfId="3" applyFont="1" applyFill="1" applyBorder="1" applyAlignment="1" applyProtection="1">
      <alignment horizontal="center" vertical="center" wrapText="1"/>
    </xf>
    <xf numFmtId="1" fontId="0" fillId="0" borderId="13" xfId="0" applyNumberFormat="1" applyBorder="1" applyAlignment="1" applyProtection="1">
      <alignment horizontal="center" vertical="center" wrapText="1"/>
      <protection locked="0"/>
    </xf>
    <xf numFmtId="37" fontId="4" fillId="0" borderId="1" xfId="13" applyNumberFormat="1" applyFont="1" applyFill="1" applyBorder="1" applyAlignment="1">
      <alignment horizontal="right" vertical="center" wrapText="1"/>
    </xf>
    <xf numFmtId="41" fontId="0" fillId="0" borderId="1" xfId="0" applyNumberForma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 fillId="0" borderId="10"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9" fontId="1" fillId="0" borderId="39" xfId="3" applyFont="1" applyFill="1" applyBorder="1" applyAlignment="1" applyProtection="1">
      <alignment horizontal="center" vertical="center"/>
    </xf>
    <xf numFmtId="9" fontId="2" fillId="0" borderId="10" xfId="3" applyFont="1" applyFill="1" applyBorder="1" applyAlignment="1" applyProtection="1">
      <alignment horizontal="center" vertical="center" wrapText="1"/>
    </xf>
    <xf numFmtId="0" fontId="1" fillId="8" borderId="8" xfId="0" applyFont="1" applyFill="1" applyBorder="1" applyAlignment="1">
      <alignment horizontal="center" vertical="center" wrapText="1"/>
    </xf>
    <xf numFmtId="0" fontId="1" fillId="8" borderId="8" xfId="1" applyFont="1" applyFill="1" applyBorder="1" applyAlignment="1">
      <alignment horizontal="center" vertical="center" wrapText="1"/>
    </xf>
    <xf numFmtId="0" fontId="1" fillId="8" borderId="9" xfId="1" applyFont="1" applyFill="1" applyBorder="1" applyAlignment="1">
      <alignment vertical="center" wrapText="1"/>
    </xf>
    <xf numFmtId="0" fontId="0" fillId="8" borderId="1" xfId="0" applyFill="1" applyBorder="1" applyAlignment="1" applyProtection="1">
      <alignment vertical="center" wrapText="1"/>
      <protection locked="0"/>
    </xf>
    <xf numFmtId="0" fontId="1" fillId="8" borderId="12" xfId="0" applyFont="1" applyFill="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vertical="center" wrapText="1"/>
    </xf>
    <xf numFmtId="0" fontId="1" fillId="8" borderId="1" xfId="0" applyFont="1" applyFill="1" applyBorder="1" applyAlignment="1">
      <alignment horizontal="center" vertical="center" wrapText="1"/>
    </xf>
    <xf numFmtId="9" fontId="2" fillId="0" borderId="1" xfId="3" applyFont="1" applyFill="1" applyBorder="1" applyAlignment="1" applyProtection="1">
      <alignment horizontal="center" vertical="center" wrapText="1"/>
    </xf>
    <xf numFmtId="1" fontId="1" fillId="0" borderId="1" xfId="0" applyNumberFormat="1" applyFont="1" applyBorder="1" applyAlignment="1">
      <alignment horizontal="center" vertical="center" wrapText="1"/>
    </xf>
    <xf numFmtId="0" fontId="1" fillId="2" borderId="1" xfId="0" applyFont="1" applyFill="1" applyBorder="1" applyAlignment="1">
      <alignment horizontal="left" vertical="center" wrapText="1"/>
    </xf>
    <xf numFmtId="1" fontId="5" fillId="0" borderId="5" xfId="0" applyNumberFormat="1" applyFont="1" applyBorder="1" applyAlignment="1" applyProtection="1">
      <alignment vertical="center" wrapText="1"/>
      <protection locked="0"/>
    </xf>
    <xf numFmtId="9" fontId="2" fillId="0" borderId="1" xfId="0" applyNumberFormat="1" applyFont="1" applyBorder="1" applyAlignment="1">
      <alignment vertical="center" wrapText="1"/>
    </xf>
    <xf numFmtId="0" fontId="1" fillId="2" borderId="5" xfId="0" applyFont="1" applyFill="1" applyBorder="1" applyAlignment="1">
      <alignment vertical="center" wrapText="1"/>
    </xf>
    <xf numFmtId="9" fontId="2" fillId="0" borderId="1" xfId="3" applyFont="1" applyFill="1" applyBorder="1" applyAlignment="1" applyProtection="1">
      <alignment vertical="center" wrapText="1"/>
    </xf>
    <xf numFmtId="1"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vertical="center" wrapText="1"/>
    </xf>
    <xf numFmtId="1" fontId="0" fillId="0" borderId="1" xfId="0" applyNumberFormat="1" applyBorder="1" applyAlignment="1" applyProtection="1">
      <alignment vertical="center" wrapText="1"/>
      <protection locked="0"/>
    </xf>
    <xf numFmtId="1" fontId="0" fillId="0" borderId="1" xfId="0" applyNumberFormat="1" applyBorder="1" applyAlignment="1">
      <alignment horizontal="center" vertical="center" wrapText="1"/>
    </xf>
    <xf numFmtId="3" fontId="0" fillId="0" borderId="1" xfId="0" applyNumberFormat="1" applyBorder="1" applyAlignment="1" applyProtection="1">
      <alignment horizontal="center" vertical="center" wrapText="1"/>
      <protection locked="0"/>
    </xf>
    <xf numFmtId="1" fontId="0" fillId="0" borderId="1" xfId="0" applyNumberFormat="1" applyBorder="1" applyAlignment="1" applyProtection="1">
      <alignment horizontal="center" vertical="center" wrapText="1"/>
      <protection locked="0"/>
    </xf>
    <xf numFmtId="0" fontId="0" fillId="0" borderId="1" xfId="0" applyBorder="1" applyAlignment="1">
      <alignment horizontal="left" vertical="center" wrapText="1"/>
    </xf>
    <xf numFmtId="1" fontId="0" fillId="0" borderId="29" xfId="0" applyNumberFormat="1" applyBorder="1" applyAlignment="1">
      <alignment horizontal="center" vertical="center" wrapText="1"/>
    </xf>
    <xf numFmtId="9" fontId="2" fillId="0" borderId="31" xfId="3" applyFont="1" applyFill="1" applyBorder="1" applyAlignment="1" applyProtection="1">
      <alignment horizontal="center" vertical="center" wrapText="1"/>
    </xf>
    <xf numFmtId="9" fontId="2" fillId="2" borderId="1" xfId="0" applyNumberFormat="1" applyFont="1" applyFill="1" applyBorder="1" applyAlignment="1">
      <alignment horizontal="center" vertical="center" wrapText="1"/>
    </xf>
    <xf numFmtId="166" fontId="0" fillId="0" borderId="1" xfId="0" applyNumberFormat="1" applyBorder="1" applyAlignment="1" applyProtection="1">
      <alignment horizontal="center" vertical="center" wrapText="1"/>
      <protection locked="0"/>
    </xf>
    <xf numFmtId="9" fontId="2" fillId="2" borderId="29" xfId="0" applyNumberFormat="1" applyFont="1" applyFill="1" applyBorder="1" applyAlignment="1">
      <alignment horizontal="center" vertical="center" wrapText="1"/>
    </xf>
    <xf numFmtId="1" fontId="0" fillId="0" borderId="29" xfId="0" applyNumberFormat="1" applyBorder="1" applyAlignment="1" applyProtection="1">
      <alignment horizontal="center" vertical="center" wrapText="1"/>
      <protection locked="0"/>
    </xf>
    <xf numFmtId="0" fontId="0" fillId="0" borderId="1" xfId="0" applyBorder="1" applyAlignment="1">
      <alignment horizontal="center" vertical="center" wrapText="1"/>
    </xf>
    <xf numFmtId="0" fontId="5" fillId="0" borderId="1" xfId="0" applyFont="1" applyBorder="1" applyAlignment="1">
      <alignment horizontal="justify" vertical="center"/>
    </xf>
    <xf numFmtId="0" fontId="0" fillId="0" borderId="1" xfId="0" applyBorder="1" applyAlignment="1">
      <alignment horizontal="left" vertical="top" wrapText="1"/>
    </xf>
    <xf numFmtId="0" fontId="0" fillId="0" borderId="0" xfId="0" applyAlignment="1" applyProtection="1">
      <alignment vertical="top"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vertical="top" wrapText="1"/>
      <protection locked="0"/>
    </xf>
    <xf numFmtId="0" fontId="0" fillId="0" borderId="1" xfId="0" applyBorder="1" applyAlignment="1">
      <alignment vertical="top" wrapText="1"/>
    </xf>
    <xf numFmtId="0" fontId="0" fillId="2" borderId="1" xfId="0" applyFill="1" applyBorder="1" applyAlignment="1">
      <alignment vertical="top" wrapText="1"/>
    </xf>
    <xf numFmtId="169" fontId="4" fillId="0" borderId="1" xfId="13" applyFont="1" applyFill="1" applyBorder="1" applyAlignment="1">
      <alignment horizontal="center" vertical="center" wrapText="1"/>
    </xf>
    <xf numFmtId="0" fontId="5" fillId="0" borderId="1" xfId="0" applyFont="1" applyBorder="1" applyAlignment="1">
      <alignment horizontal="justify" vertical="top" wrapText="1"/>
    </xf>
    <xf numFmtId="9" fontId="2" fillId="0" borderId="1" xfId="0" applyNumberFormat="1" applyFont="1" applyBorder="1" applyAlignment="1">
      <alignment horizontal="center" vertical="center" wrapText="1"/>
    </xf>
    <xf numFmtId="0" fontId="3" fillId="2" borderId="30" xfId="0" applyFont="1" applyFill="1" applyBorder="1" applyAlignment="1">
      <alignment horizontal="center" vertical="center" wrapText="1"/>
    </xf>
    <xf numFmtId="0" fontId="3" fillId="0" borderId="1" xfId="0" applyFont="1" applyBorder="1" applyAlignment="1">
      <alignment horizontal="center" vertical="center" wrapText="1"/>
    </xf>
    <xf numFmtId="9" fontId="1" fillId="0" borderId="31" xfId="3" applyFont="1" applyFill="1" applyBorder="1" applyAlignment="1" applyProtection="1">
      <alignment horizontal="center" vertical="center" wrapText="1"/>
    </xf>
    <xf numFmtId="0" fontId="1" fillId="8" borderId="12" xfId="0" applyFont="1" applyFill="1" applyBorder="1" applyAlignment="1">
      <alignment horizontal="center" vertical="center" wrapText="1"/>
    </xf>
    <xf numFmtId="0" fontId="1" fillId="0" borderId="1" xfId="0" applyFont="1" applyBorder="1" applyAlignment="1">
      <alignment horizontal="justify" vertical="center" wrapText="1"/>
    </xf>
    <xf numFmtId="0" fontId="0" fillId="0" borderId="13" xfId="0"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0" fontId="3" fillId="0" borderId="30"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 xfId="0" applyFont="1" applyBorder="1" applyAlignment="1">
      <alignment horizontal="center" vertical="center" wrapText="1"/>
    </xf>
    <xf numFmtId="0" fontId="13" fillId="8" borderId="5" xfId="0" applyFont="1" applyFill="1" applyBorder="1" applyAlignment="1" applyProtection="1">
      <alignment vertical="center" wrapText="1"/>
      <protection locked="0"/>
    </xf>
    <xf numFmtId="0" fontId="0" fillId="8" borderId="5" xfId="0" applyFill="1" applyBorder="1" applyAlignment="1" applyProtection="1">
      <alignment wrapText="1"/>
      <protection locked="0"/>
    </xf>
    <xf numFmtId="0" fontId="0" fillId="8" borderId="28" xfId="0" applyFill="1" applyBorder="1" applyAlignment="1" applyProtection="1">
      <alignment wrapText="1"/>
      <protection locked="0"/>
    </xf>
    <xf numFmtId="0" fontId="5" fillId="0" borderId="1" xfId="0" applyFont="1" applyBorder="1" applyAlignment="1" applyProtection="1">
      <alignment horizontal="left" vertical="top" wrapText="1"/>
      <protection locked="0"/>
    </xf>
    <xf numFmtId="169" fontId="4" fillId="0" borderId="1" xfId="13" applyFont="1" applyBorder="1" applyAlignment="1" applyProtection="1">
      <alignment horizontal="center" vertical="center" wrapText="1"/>
      <protection locked="0"/>
    </xf>
    <xf numFmtId="169" fontId="4" fillId="0" borderId="13" xfId="13" applyFont="1" applyFill="1" applyBorder="1" applyAlignment="1" applyProtection="1">
      <alignment horizontal="center" vertical="center" wrapText="1"/>
      <protection locked="0"/>
    </xf>
    <xf numFmtId="169" fontId="4" fillId="0" borderId="1" xfId="13" applyFont="1" applyFill="1" applyBorder="1" applyAlignment="1" applyProtection="1">
      <alignment horizontal="center" vertical="center" wrapText="1"/>
      <protection locked="0"/>
    </xf>
    <xf numFmtId="0" fontId="5" fillId="0" borderId="1" xfId="0" applyFont="1" applyBorder="1" applyAlignment="1" applyProtection="1">
      <alignment vertical="top" wrapText="1"/>
      <protection locked="0"/>
    </xf>
    <xf numFmtId="0" fontId="5" fillId="0" borderId="1" xfId="0" applyFont="1" applyBorder="1" applyAlignment="1">
      <alignment horizontal="justify" vertical="top"/>
    </xf>
    <xf numFmtId="0" fontId="47" fillId="0" borderId="1" xfId="0" applyFont="1" applyBorder="1" applyAlignment="1">
      <alignment vertical="top" wrapText="1"/>
    </xf>
    <xf numFmtId="0" fontId="6" fillId="0" borderId="1" xfId="0" applyFont="1" applyBorder="1" applyAlignment="1" applyProtection="1">
      <alignment horizontal="left" vertical="top" wrapText="1"/>
      <protection locked="0"/>
    </xf>
    <xf numFmtId="0" fontId="1" fillId="8" borderId="1"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29" xfId="0" applyFont="1" applyFill="1" applyBorder="1" applyAlignment="1">
      <alignment horizontal="left" vertical="center" wrapText="1"/>
    </xf>
    <xf numFmtId="0" fontId="1" fillId="8" borderId="29" xfId="0" applyFont="1" applyFill="1" applyBorder="1" applyAlignment="1">
      <alignment horizontal="left" vertical="top" wrapText="1"/>
    </xf>
    <xf numFmtId="0" fontId="11" fillId="8" borderId="1" xfId="0" applyFont="1" applyFill="1" applyBorder="1" applyAlignment="1">
      <alignment horizontal="left" vertical="center" wrapText="1"/>
    </xf>
    <xf numFmtId="0" fontId="1" fillId="2" borderId="1" xfId="0" applyFont="1" applyFill="1" applyBorder="1" applyAlignment="1">
      <alignment vertical="center" wrapText="1" readingOrder="1"/>
    </xf>
    <xf numFmtId="0" fontId="1" fillId="0" borderId="1" xfId="0" applyFont="1" applyBorder="1" applyAlignment="1">
      <alignment vertical="center" wrapText="1"/>
    </xf>
    <xf numFmtId="0" fontId="1" fillId="0" borderId="1" xfId="2" applyFont="1" applyBorder="1" applyAlignment="1">
      <alignment horizontal="center" vertical="center" wrapText="1"/>
    </xf>
    <xf numFmtId="0" fontId="40" fillId="0" borderId="1" xfId="0" applyFont="1" applyBorder="1" applyAlignment="1">
      <alignment horizontal="center" vertical="center" wrapText="1"/>
    </xf>
    <xf numFmtId="0" fontId="0" fillId="2" borderId="5" xfId="0" applyFill="1" applyBorder="1" applyAlignment="1" applyProtection="1">
      <alignment wrapText="1"/>
      <protection locked="0"/>
    </xf>
    <xf numFmtId="0" fontId="39" fillId="2" borderId="5" xfId="0" applyFont="1" applyFill="1" applyBorder="1" applyAlignment="1" applyProtection="1">
      <alignment horizontal="center" vertical="center" wrapText="1"/>
      <protection locked="0"/>
    </xf>
    <xf numFmtId="0" fontId="39" fillId="2" borderId="5" xfId="0" applyFont="1" applyFill="1" applyBorder="1" applyAlignment="1" applyProtection="1">
      <alignment horizontal="left" vertical="center" wrapText="1"/>
      <protection locked="0"/>
    </xf>
    <xf numFmtId="0" fontId="1" fillId="0" borderId="38"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3" xfId="0" applyFont="1" applyBorder="1" applyAlignment="1">
      <alignment horizontal="center" vertical="center" wrapText="1"/>
    </xf>
    <xf numFmtId="0" fontId="5" fillId="0" borderId="1" xfId="0" applyFont="1" applyBorder="1" applyAlignment="1">
      <alignment horizontal="left" vertical="top" wrapText="1"/>
    </xf>
    <xf numFmtId="0" fontId="1" fillId="0" borderId="1" xfId="0" applyFont="1" applyBorder="1" applyAlignment="1">
      <alignment horizontal="left" vertical="top" wrapText="1"/>
    </xf>
    <xf numFmtId="0" fontId="6" fillId="8" borderId="8" xfId="0" applyFont="1" applyFill="1" applyBorder="1" applyAlignment="1" applyProtection="1">
      <alignment vertical="center" wrapText="1"/>
      <protection locked="0"/>
    </xf>
    <xf numFmtId="0" fontId="0" fillId="2" borderId="1" xfId="0" applyFill="1" applyBorder="1" applyAlignment="1" applyProtection="1">
      <alignment horizontal="center" vertical="center" wrapText="1"/>
      <protection locked="0"/>
    </xf>
    <xf numFmtId="49" fontId="0" fillId="2" borderId="1" xfId="0" applyNumberFormat="1" applyFill="1" applyBorder="1" applyAlignment="1" applyProtection="1">
      <alignment wrapText="1"/>
      <protection locked="0"/>
    </xf>
    <xf numFmtId="0" fontId="6" fillId="2"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14" fillId="0" borderId="1" xfId="0" applyFont="1" applyBorder="1" applyAlignment="1">
      <alignment vertical="center" wrapText="1"/>
    </xf>
    <xf numFmtId="0" fontId="1" fillId="0" borderId="5" xfId="0" applyFont="1" applyBorder="1" applyAlignment="1">
      <alignment horizontal="center" vertical="center" wrapText="1"/>
    </xf>
    <xf numFmtId="0" fontId="46" fillId="2" borderId="1" xfId="0" applyFont="1" applyFill="1" applyBorder="1" applyAlignment="1" applyProtection="1">
      <alignment horizontal="center" vertical="center" wrapText="1"/>
      <protection locked="0"/>
    </xf>
    <xf numFmtId="9" fontId="2" fillId="2" borderId="29" xfId="3"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49" fontId="46" fillId="2" borderId="1" xfId="0" applyNumberFormat="1" applyFont="1" applyFill="1" applyBorder="1" applyAlignment="1" applyProtection="1">
      <alignment horizontal="center" vertical="center" wrapText="1"/>
      <protection locked="0"/>
    </xf>
    <xf numFmtId="9" fontId="2" fillId="2" borderId="1" xfId="3" applyFont="1" applyFill="1" applyBorder="1" applyAlignment="1" applyProtection="1">
      <alignment horizontal="center" vertical="center" wrapText="1"/>
    </xf>
    <xf numFmtId="0" fontId="5" fillId="0" borderId="5" xfId="0" applyFont="1" applyBorder="1" applyAlignment="1">
      <alignment vertical="center" wrapText="1"/>
    </xf>
    <xf numFmtId="0" fontId="5" fillId="2" borderId="5" xfId="0" applyFont="1" applyFill="1" applyBorder="1" applyAlignment="1">
      <alignment vertical="center" wrapText="1"/>
    </xf>
    <xf numFmtId="0" fontId="1" fillId="0" borderId="1" xfId="0" applyFont="1" applyBorder="1" applyAlignment="1">
      <alignment horizontal="center" vertical="top" wrapText="1"/>
    </xf>
    <xf numFmtId="0" fontId="1" fillId="3" borderId="8"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5" fillId="3"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13" fillId="3" borderId="1" xfId="0" applyFont="1" applyFill="1" applyBorder="1" applyAlignment="1">
      <alignment horizontal="center" vertical="center"/>
    </xf>
    <xf numFmtId="0" fontId="0" fillId="8" borderId="1" xfId="0"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1" fontId="12" fillId="0" borderId="1" xfId="0" applyNumberFormat="1" applyFont="1" applyBorder="1" applyAlignment="1" applyProtection="1">
      <alignment horizontal="center" vertical="center" wrapText="1"/>
      <protection locked="0"/>
    </xf>
    <xf numFmtId="9" fontId="12" fillId="0" borderId="1" xfId="0" applyNumberFormat="1" applyFont="1" applyBorder="1" applyAlignment="1">
      <alignment horizontal="center" vertical="center" wrapText="1"/>
    </xf>
    <xf numFmtId="0" fontId="5" fillId="0" borderId="1" xfId="0" applyFont="1" applyBorder="1" applyAlignment="1" applyProtection="1">
      <alignment horizontal="justify" vertical="center" wrapText="1"/>
      <protection locked="0"/>
    </xf>
    <xf numFmtId="9" fontId="12" fillId="0" borderId="1" xfId="3" applyFont="1" applyFill="1" applyBorder="1" applyAlignment="1" applyProtection="1">
      <alignment horizontal="center" vertical="center" wrapText="1"/>
    </xf>
    <xf numFmtId="1" fontId="2" fillId="0" borderId="1" xfId="0" applyNumberFormat="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48" fillId="0" borderId="1" xfId="0" applyFont="1" applyBorder="1" applyAlignment="1">
      <alignment horizontal="center" vertical="center" wrapText="1"/>
    </xf>
    <xf numFmtId="9" fontId="2" fillId="0" borderId="1" xfId="3" applyFont="1" applyFill="1" applyBorder="1" applyAlignment="1">
      <alignment horizontal="center" vertical="center" wrapText="1"/>
    </xf>
    <xf numFmtId="9" fontId="1" fillId="0" borderId="1" xfId="3" applyFont="1" applyFill="1" applyBorder="1" applyAlignment="1">
      <alignment horizontal="center" vertical="center" wrapText="1"/>
    </xf>
    <xf numFmtId="0" fontId="0" fillId="0" borderId="0" xfId="0" applyAlignment="1">
      <alignment horizontal="justify" vertical="center"/>
    </xf>
    <xf numFmtId="0" fontId="13" fillId="0" borderId="1" xfId="0" applyFont="1" applyBorder="1" applyAlignment="1">
      <alignment horizontal="center" vertical="center"/>
    </xf>
    <xf numFmtId="0" fontId="2" fillId="0" borderId="1" xfId="0" applyFont="1" applyBorder="1" applyAlignment="1">
      <alignment horizontal="left" vertical="center" wrapText="1"/>
    </xf>
    <xf numFmtId="3" fontId="3" fillId="0" borderId="1" xfId="2" applyNumberFormat="1" applyFont="1" applyBorder="1" applyAlignment="1">
      <alignment horizontal="center" vertical="center" wrapText="1"/>
    </xf>
    <xf numFmtId="0" fontId="5" fillId="17" borderId="36" xfId="0" applyFont="1" applyFill="1" applyBorder="1" applyAlignment="1">
      <alignment horizontal="center" vertical="center" wrapText="1"/>
    </xf>
    <xf numFmtId="0" fontId="5" fillId="13" borderId="46" xfId="0" applyFont="1" applyFill="1" applyBorder="1" applyAlignment="1">
      <alignment vertical="center" wrapText="1"/>
    </xf>
    <xf numFmtId="0" fontId="5" fillId="17" borderId="46" xfId="0" applyFont="1" applyFill="1" applyBorder="1" applyAlignment="1">
      <alignment vertical="center" wrapText="1"/>
    </xf>
    <xf numFmtId="0" fontId="5" fillId="18" borderId="33" xfId="0" applyFont="1" applyFill="1" applyBorder="1" applyAlignment="1">
      <alignment horizontal="center" vertical="center"/>
    </xf>
    <xf numFmtId="0" fontId="5" fillId="18" borderId="33" xfId="0" applyFont="1" applyFill="1" applyBorder="1" applyAlignment="1">
      <alignment horizontal="center"/>
    </xf>
    <xf numFmtId="0" fontId="5" fillId="13" borderId="36" xfId="0" applyFont="1" applyFill="1" applyBorder="1" applyAlignment="1">
      <alignment vertical="center" wrapText="1"/>
    </xf>
    <xf numFmtId="0" fontId="5" fillId="18" borderId="33" xfId="0" applyFont="1" applyFill="1" applyBorder="1" applyAlignment="1">
      <alignment horizontal="center" wrapText="1"/>
    </xf>
    <xf numFmtId="0" fontId="5" fillId="13" borderId="36" xfId="0" applyFont="1" applyFill="1" applyBorder="1" applyAlignment="1">
      <alignment horizontal="left" vertical="center" wrapText="1"/>
    </xf>
    <xf numFmtId="0" fontId="5" fillId="13" borderId="47" xfId="0" applyFont="1" applyFill="1" applyBorder="1" applyAlignment="1">
      <alignment horizontal="left" vertical="center" wrapText="1"/>
    </xf>
    <xf numFmtId="0" fontId="5" fillId="13" borderId="45" xfId="0" applyFont="1" applyFill="1" applyBorder="1" applyAlignment="1">
      <alignment horizontal="left" vertical="center" wrapText="1"/>
    </xf>
    <xf numFmtId="0" fontId="5" fillId="13" borderId="36" xfId="0" applyFont="1" applyFill="1" applyBorder="1" applyAlignment="1">
      <alignment horizontal="left" vertical="top" wrapText="1"/>
    </xf>
    <xf numFmtId="0" fontId="5" fillId="19" borderId="33" xfId="0" applyFont="1" applyFill="1" applyBorder="1" applyAlignment="1">
      <alignment horizontal="center" vertical="center"/>
    </xf>
    <xf numFmtId="0" fontId="5" fillId="18" borderId="33" xfId="0" applyFont="1" applyFill="1" applyBorder="1" applyAlignment="1">
      <alignment horizontal="center" vertical="center" wrapText="1"/>
    </xf>
    <xf numFmtId="0" fontId="12" fillId="15" borderId="35" xfId="0" applyFont="1" applyFill="1" applyBorder="1" applyAlignment="1">
      <alignment horizontal="center" vertical="center" wrapText="1"/>
    </xf>
    <xf numFmtId="0" fontId="12" fillId="16" borderId="4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2" borderId="1" xfId="0" applyFont="1" applyFill="1" applyBorder="1" applyAlignment="1">
      <alignment horizontal="justify" vertical="center" wrapText="1"/>
    </xf>
    <xf numFmtId="0" fontId="5" fillId="0" borderId="1" xfId="0" applyFont="1" applyBorder="1" applyAlignment="1">
      <alignment horizontal="center" vertical="center" wrapText="1"/>
    </xf>
    <xf numFmtId="9" fontId="2" fillId="0" borderId="5" xfId="0" applyNumberFormat="1" applyFont="1" applyBorder="1" applyAlignment="1">
      <alignment horizontal="center" vertical="center" wrapText="1"/>
    </xf>
    <xf numFmtId="9" fontId="2" fillId="0" borderId="6" xfId="0" applyNumberFormat="1" applyFont="1" applyBorder="1" applyAlignment="1">
      <alignment horizontal="center" vertical="center" wrapText="1"/>
    </xf>
    <xf numFmtId="9" fontId="2" fillId="0" borderId="29" xfId="0" applyNumberFormat="1" applyFont="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9" xfId="0" applyFont="1" applyFill="1" applyBorder="1" applyAlignment="1">
      <alignment horizontal="center" vertical="center" wrapText="1"/>
    </xf>
    <xf numFmtId="1" fontId="1" fillId="0" borderId="5" xfId="0" applyNumberFormat="1" applyFont="1" applyBorder="1" applyAlignment="1">
      <alignment horizontal="center" vertical="center" wrapText="1"/>
    </xf>
    <xf numFmtId="1" fontId="1" fillId="0" borderId="6" xfId="0" applyNumberFormat="1" applyFont="1" applyBorder="1" applyAlignment="1">
      <alignment horizontal="center" vertical="center" wrapText="1"/>
    </xf>
    <xf numFmtId="1" fontId="1" fillId="0" borderId="29" xfId="0" applyNumberFormat="1" applyFont="1" applyBorder="1" applyAlignment="1">
      <alignment horizontal="center" vertical="center" wrapText="1"/>
    </xf>
    <xf numFmtId="0" fontId="2" fillId="5" borderId="4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0" fillId="8" borderId="1" xfId="0" applyFill="1" applyBorder="1" applyAlignment="1" applyProtection="1">
      <alignment horizontal="center" vertical="center" wrapText="1"/>
      <protection locked="0"/>
    </xf>
    <xf numFmtId="0" fontId="1" fillId="2" borderId="1" xfId="0" applyFont="1" applyFill="1" applyBorder="1" applyAlignment="1">
      <alignment horizontal="justify" vertical="center"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2" borderId="1" xfId="4" applyFont="1" applyFill="1" applyBorder="1" applyAlignment="1">
      <alignment horizontal="center" vertical="center" wrapText="1"/>
    </xf>
    <xf numFmtId="0" fontId="1" fillId="2" borderId="6" xfId="0" applyFont="1" applyFill="1" applyBorder="1" applyAlignment="1">
      <alignment horizontal="center" vertical="center" wrapText="1" readingOrder="1"/>
    </xf>
    <xf numFmtId="0" fontId="1" fillId="2" borderId="29" xfId="0" applyFont="1" applyFill="1" applyBorder="1" applyAlignment="1">
      <alignment horizontal="center" vertical="center" wrapText="1" readingOrder="1"/>
    </xf>
    <xf numFmtId="9" fontId="2" fillId="0" borderId="1" xfId="3" applyFont="1" applyFill="1" applyBorder="1" applyAlignment="1" applyProtection="1">
      <alignment horizontal="center" vertical="center" wrapText="1"/>
    </xf>
    <xf numFmtId="9" fontId="2" fillId="0" borderId="5" xfId="3" applyFont="1" applyFill="1" applyBorder="1" applyAlignment="1" applyProtection="1">
      <alignment horizontal="center" vertical="center" wrapText="1"/>
    </xf>
    <xf numFmtId="9" fontId="2" fillId="0" borderId="29" xfId="3" applyFont="1" applyFill="1" applyBorder="1" applyAlignment="1" applyProtection="1">
      <alignment horizontal="center" vertical="center" wrapText="1"/>
    </xf>
    <xf numFmtId="1" fontId="5" fillId="0" borderId="5" xfId="0" applyNumberFormat="1" applyFont="1" applyBorder="1" applyAlignment="1" applyProtection="1">
      <alignment horizontal="center" vertical="center" wrapText="1"/>
      <protection locked="0"/>
    </xf>
    <xf numFmtId="1" fontId="5" fillId="0" borderId="29" xfId="0" applyNumberFormat="1" applyFont="1" applyBorder="1" applyAlignment="1" applyProtection="1">
      <alignment horizontal="center" vertical="center" wrapText="1"/>
      <protection locked="0"/>
    </xf>
    <xf numFmtId="1" fontId="1" fillId="0" borderId="1" xfId="0" applyNumberFormat="1" applyFont="1" applyBorder="1" applyAlignment="1">
      <alignment horizontal="center" vertical="center" wrapText="1"/>
    </xf>
    <xf numFmtId="1" fontId="5"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lignment horizontal="center" vertical="center" wrapText="1"/>
    </xf>
    <xf numFmtId="0" fontId="2" fillId="4" borderId="1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2" xfId="0" applyFont="1" applyFill="1" applyBorder="1" applyAlignment="1">
      <alignment horizontal="left" vertical="justify" wrapText="1"/>
    </xf>
    <xf numFmtId="0" fontId="2" fillId="2" borderId="8" xfId="0" applyFont="1" applyFill="1" applyBorder="1" applyAlignment="1">
      <alignment horizontal="left" vertical="justify" wrapText="1"/>
    </xf>
    <xf numFmtId="0" fontId="2" fillId="4" borderId="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9" xfId="0" applyFont="1" applyBorder="1" applyAlignment="1">
      <alignment horizontal="left" vertical="center" wrapText="1"/>
    </xf>
    <xf numFmtId="0" fontId="2" fillId="0" borderId="18"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2" fillId="5" borderId="14"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7" borderId="13"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0" borderId="20"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Alignment="1">
      <alignment horizontal="center" vertical="center" wrapText="1"/>
    </xf>
    <xf numFmtId="0" fontId="2" fillId="0" borderId="4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Border="1" applyAlignment="1">
      <alignment horizontal="center" wrapText="1"/>
    </xf>
    <xf numFmtId="0" fontId="7" fillId="2" borderId="1" xfId="0" applyFont="1" applyFill="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1" fillId="2" borderId="5" xfId="0" applyFont="1" applyFill="1" applyBorder="1" applyAlignment="1">
      <alignment horizontal="justify" vertical="center" wrapText="1" readingOrder="1"/>
    </xf>
    <xf numFmtId="0" fontId="1" fillId="2" borderId="29" xfId="0" applyFont="1" applyFill="1" applyBorder="1" applyAlignment="1">
      <alignment horizontal="justify" vertical="center" wrapText="1" readingOrder="1"/>
    </xf>
    <xf numFmtId="9" fontId="1" fillId="0" borderId="21" xfId="3" applyFont="1" applyFill="1" applyBorder="1" applyAlignment="1" applyProtection="1">
      <alignment horizontal="center" vertical="center" wrapText="1"/>
    </xf>
    <xf numFmtId="9" fontId="1" fillId="0" borderId="31" xfId="3" applyFont="1" applyFill="1" applyBorder="1" applyAlignment="1" applyProtection="1">
      <alignment horizontal="center" vertical="center" wrapText="1"/>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9" fontId="1" fillId="2" borderId="5" xfId="0" applyNumberFormat="1" applyFont="1" applyFill="1" applyBorder="1" applyAlignment="1">
      <alignment horizontal="center" vertical="center" wrapText="1"/>
    </xf>
    <xf numFmtId="9" fontId="1" fillId="2" borderId="29" xfId="0" applyNumberFormat="1" applyFont="1" applyFill="1" applyBorder="1" applyAlignment="1">
      <alignment horizontal="center" vertical="center" wrapText="1"/>
    </xf>
    <xf numFmtId="1" fontId="5" fillId="0" borderId="25" xfId="0" applyNumberFormat="1" applyFont="1" applyBorder="1" applyAlignment="1" applyProtection="1">
      <alignment horizontal="center" vertical="center" wrapText="1"/>
      <protection locked="0"/>
    </xf>
    <xf numFmtId="1" fontId="5" fillId="0" borderId="32" xfId="0" applyNumberFormat="1" applyFont="1" applyBorder="1" applyAlignment="1" applyProtection="1">
      <alignment horizontal="center" vertical="center" wrapText="1"/>
      <protection locked="0"/>
    </xf>
    <xf numFmtId="9" fontId="2" fillId="0" borderId="6" xfId="3" applyFont="1" applyFill="1" applyBorder="1" applyAlignment="1" applyProtection="1">
      <alignment horizontal="center" vertical="center" wrapText="1"/>
    </xf>
    <xf numFmtId="1" fontId="1" fillId="2" borderId="5" xfId="0" applyNumberFormat="1" applyFont="1" applyFill="1" applyBorder="1" applyAlignment="1">
      <alignment horizontal="center" vertical="center" wrapText="1"/>
    </xf>
    <xf numFmtId="1" fontId="1" fillId="2" borderId="6" xfId="0" applyNumberFormat="1" applyFont="1" applyFill="1" applyBorder="1" applyAlignment="1">
      <alignment horizontal="center" vertical="center" wrapText="1"/>
    </xf>
    <xf numFmtId="1" fontId="1" fillId="2" borderId="29" xfId="0" applyNumberFormat="1" applyFont="1" applyFill="1" applyBorder="1" applyAlignment="1">
      <alignment horizontal="center" vertical="center" wrapText="1"/>
    </xf>
    <xf numFmtId="1" fontId="0" fillId="0" borderId="5" xfId="0" applyNumberFormat="1" applyBorder="1" applyAlignment="1" applyProtection="1">
      <alignment horizontal="center" vertical="center" wrapText="1"/>
      <protection locked="0"/>
    </xf>
    <xf numFmtId="1" fontId="0" fillId="0" borderId="6" xfId="0" applyNumberFormat="1" applyBorder="1" applyAlignment="1" applyProtection="1">
      <alignment horizontal="center" vertical="center" wrapText="1"/>
      <protection locked="0"/>
    </xf>
    <xf numFmtId="1" fontId="0" fillId="0" borderId="29" xfId="0" applyNumberFormat="1" applyBorder="1" applyAlignment="1" applyProtection="1">
      <alignment horizontal="center" vertical="center" wrapText="1"/>
      <protection locked="0"/>
    </xf>
    <xf numFmtId="9" fontId="2" fillId="2" borderId="5" xfId="0" applyNumberFormat="1" applyFont="1" applyFill="1" applyBorder="1" applyAlignment="1">
      <alignment horizontal="center" vertical="center" wrapText="1"/>
    </xf>
    <xf numFmtId="9" fontId="2" fillId="2" borderId="6" xfId="0" applyNumberFormat="1" applyFont="1" applyFill="1" applyBorder="1" applyAlignment="1">
      <alignment horizontal="center" vertical="center" wrapText="1"/>
    </xf>
    <xf numFmtId="9" fontId="2" fillId="2" borderId="29"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37" xfId="0" applyFont="1" applyBorder="1" applyAlignment="1">
      <alignment horizontal="center" vertical="center" wrapText="1"/>
    </xf>
    <xf numFmtId="0" fontId="5" fillId="0" borderId="25"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0" fillId="8" borderId="5" xfId="0"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5" xfId="0" applyFont="1" applyBorder="1" applyAlignment="1">
      <alignment horizontal="center" vertical="center" wrapText="1"/>
    </xf>
    <xf numFmtId="0" fontId="0" fillId="8" borderId="6" xfId="0" applyFill="1" applyBorder="1" applyAlignment="1" applyProtection="1">
      <alignment horizontal="center" vertical="center" wrapText="1"/>
      <protection locked="0"/>
    </xf>
    <xf numFmtId="0" fontId="0" fillId="8" borderId="29" xfId="0" applyFill="1" applyBorder="1" applyAlignment="1" applyProtection="1">
      <alignment horizontal="center" vertical="center" wrapText="1"/>
      <protection locked="0"/>
    </xf>
    <xf numFmtId="0" fontId="1" fillId="8" borderId="25" xfId="0" applyFont="1" applyFill="1" applyBorder="1" applyAlignment="1">
      <alignment horizontal="center" vertical="center" wrapText="1"/>
    </xf>
    <xf numFmtId="0" fontId="1" fillId="8" borderId="42" xfId="0" applyFont="1" applyFill="1" applyBorder="1" applyAlignment="1">
      <alignment horizontal="center" vertical="center" wrapText="1"/>
    </xf>
    <xf numFmtId="0" fontId="1" fillId="8" borderId="43" xfId="0" applyFont="1" applyFill="1" applyBorder="1" applyAlignment="1">
      <alignment horizontal="center" vertical="center" wrapText="1"/>
    </xf>
    <xf numFmtId="1" fontId="5" fillId="0" borderId="6" xfId="0" applyNumberFormat="1" applyFont="1" applyBorder="1" applyAlignment="1" applyProtection="1">
      <alignment horizontal="center" vertical="center" wrapText="1"/>
      <protection locked="0"/>
    </xf>
    <xf numFmtId="0" fontId="5" fillId="0" borderId="1" xfId="0" applyFont="1" applyBorder="1" applyAlignment="1">
      <alignment vertical="center" wrapText="1"/>
    </xf>
    <xf numFmtId="0" fontId="1" fillId="8" borderId="29" xfId="0" applyFont="1" applyFill="1" applyBorder="1" applyAlignment="1">
      <alignment horizontal="center" vertical="center" wrapText="1"/>
    </xf>
    <xf numFmtId="0" fontId="49" fillId="0" borderId="1" xfId="0" applyFont="1" applyBorder="1" applyAlignment="1">
      <alignment horizontal="justify" vertical="center" wrapText="1"/>
    </xf>
    <xf numFmtId="0" fontId="5" fillId="0" borderId="5" xfId="0" applyFont="1" applyBorder="1" applyAlignment="1">
      <alignment vertical="center" wrapText="1"/>
    </xf>
    <xf numFmtId="0" fontId="5" fillId="0" borderId="29" xfId="0" applyFont="1" applyBorder="1" applyAlignment="1">
      <alignment vertical="center" wrapText="1"/>
    </xf>
    <xf numFmtId="0" fontId="5" fillId="0" borderId="5" xfId="0" applyFont="1" applyBorder="1" applyAlignment="1">
      <alignment horizontal="left" vertical="center" wrapText="1"/>
    </xf>
    <xf numFmtId="0" fontId="5" fillId="0" borderId="29" xfId="0" applyFont="1" applyBorder="1" applyAlignment="1">
      <alignment horizontal="left" vertical="center" wrapText="1"/>
    </xf>
    <xf numFmtId="0" fontId="5" fillId="2" borderId="5" xfId="0" applyFont="1" applyFill="1" applyBorder="1" applyAlignment="1">
      <alignment vertical="center" wrapText="1"/>
    </xf>
    <xf numFmtId="0" fontId="5" fillId="2" borderId="29" xfId="0" applyFont="1" applyFill="1" applyBorder="1" applyAlignment="1">
      <alignment vertical="center" wrapText="1"/>
    </xf>
    <xf numFmtId="0" fontId="1" fillId="0" borderId="21" xfId="0" applyFont="1" applyBorder="1" applyAlignment="1">
      <alignment horizontal="center" vertical="center" wrapText="1"/>
    </xf>
    <xf numFmtId="0" fontId="1" fillId="0" borderId="31"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0" borderId="13" xfId="0" applyFont="1" applyBorder="1" applyAlignment="1">
      <alignment horizontal="center" vertical="center" wrapText="1"/>
    </xf>
    <xf numFmtId="0" fontId="13" fillId="2" borderId="1" xfId="0" applyFont="1" applyFill="1" applyBorder="1" applyAlignment="1">
      <alignment horizontal="center" vertical="top" wrapText="1"/>
    </xf>
    <xf numFmtId="0" fontId="13" fillId="2" borderId="1" xfId="0" applyFont="1" applyFill="1" applyBorder="1" applyAlignment="1">
      <alignment horizontal="center"/>
    </xf>
    <xf numFmtId="0" fontId="13"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24" fillId="12" borderId="0" xfId="0" applyFont="1" applyFill="1" applyAlignment="1">
      <alignment horizontal="left" vertical="center" wrapText="1"/>
    </xf>
    <xf numFmtId="0" fontId="24" fillId="12" borderId="12" xfId="0" applyFont="1" applyFill="1" applyBorder="1" applyAlignment="1">
      <alignment horizontal="left" vertical="center" wrapText="1"/>
    </xf>
    <xf numFmtId="0" fontId="24" fillId="12" borderId="11" xfId="0" applyFont="1" applyFill="1" applyBorder="1" applyAlignment="1">
      <alignment horizontal="left" vertical="center" wrapText="1"/>
    </xf>
    <xf numFmtId="0" fontId="24" fillId="12" borderId="8" xfId="0" applyFont="1" applyFill="1" applyBorder="1" applyAlignment="1">
      <alignment horizontal="left" vertical="center" wrapText="1"/>
    </xf>
    <xf numFmtId="0" fontId="16" fillId="2" borderId="0" xfId="0" applyFont="1" applyFill="1" applyAlignment="1">
      <alignment horizontal="left"/>
    </xf>
    <xf numFmtId="0" fontId="18" fillId="9" borderId="1" xfId="0" applyFont="1" applyFill="1" applyBorder="1" applyAlignment="1">
      <alignment horizontal="center" vertical="center" wrapText="1"/>
    </xf>
    <xf numFmtId="0" fontId="19" fillId="10" borderId="1" xfId="0" applyFont="1" applyFill="1" applyBorder="1" applyAlignment="1">
      <alignment horizontal="center" vertical="center" wrapText="1"/>
    </xf>
    <xf numFmtId="0" fontId="21" fillId="11" borderId="12"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3" fillId="0" borderId="24" xfId="0" applyFont="1" applyBorder="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1" fontId="30" fillId="0" borderId="33" xfId="0" applyNumberFormat="1" applyFont="1" applyBorder="1" applyAlignment="1">
      <alignment horizontal="center" vertical="center" wrapText="1"/>
    </xf>
    <xf numFmtId="1" fontId="30" fillId="0" borderId="3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 xfId="0" applyFont="1" applyBorder="1" applyAlignment="1">
      <alignment vertical="center" wrapText="1"/>
    </xf>
    <xf numFmtId="0" fontId="3" fillId="0" borderId="29" xfId="0" applyFont="1" applyBorder="1" applyAlignment="1">
      <alignment horizontal="justify" vertical="center" wrapText="1"/>
    </xf>
    <xf numFmtId="0" fontId="3" fillId="0" borderId="29" xfId="0" applyFont="1" applyBorder="1" applyAlignment="1">
      <alignment horizontal="center" vertical="center" wrapText="1"/>
    </xf>
    <xf numFmtId="9" fontId="3" fillId="0" borderId="29" xfId="0" applyNumberFormat="1" applyFont="1" applyBorder="1" applyAlignment="1">
      <alignment horizontal="center" vertical="center" wrapText="1"/>
    </xf>
    <xf numFmtId="0" fontId="51" fillId="0" borderId="1" xfId="0" applyFont="1" applyBorder="1" applyAlignment="1">
      <alignment horizontal="center" vertical="center" wrapText="1"/>
    </xf>
    <xf numFmtId="0" fontId="3" fillId="0" borderId="6" xfId="0" applyFont="1" applyBorder="1" applyAlignment="1">
      <alignment horizontal="center" vertical="center" wrapText="1"/>
    </xf>
    <xf numFmtId="9" fontId="3" fillId="0" borderId="1" xfId="3" applyFont="1" applyFill="1" applyBorder="1" applyAlignment="1">
      <alignment vertical="center" wrapText="1"/>
    </xf>
    <xf numFmtId="0" fontId="3" fillId="0" borderId="1" xfId="0" applyFont="1" applyBorder="1" applyAlignment="1">
      <alignment horizontal="justify" vertical="center" wrapText="1"/>
    </xf>
    <xf numFmtId="0" fontId="3" fillId="2" borderId="1" xfId="2"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2" applyFont="1" applyBorder="1" applyAlignment="1">
      <alignment horizontal="center" vertical="center" wrapText="1"/>
    </xf>
    <xf numFmtId="0" fontId="3" fillId="2" borderId="1" xfId="0" applyFont="1" applyFill="1" applyBorder="1" applyAlignment="1">
      <alignment vertical="center" wrapText="1"/>
    </xf>
    <xf numFmtId="0" fontId="39" fillId="2" borderId="5" xfId="0" applyFont="1" applyFill="1" applyBorder="1" applyAlignment="1" applyProtection="1">
      <alignment horizontal="center" vertical="center" wrapText="1"/>
      <protection locked="0"/>
    </xf>
    <xf numFmtId="0" fontId="39" fillId="2" borderId="6" xfId="0" applyFont="1" applyFill="1" applyBorder="1" applyAlignment="1" applyProtection="1">
      <alignment horizontal="center" vertical="center" wrapText="1"/>
      <protection locked="0"/>
    </xf>
    <xf numFmtId="0" fontId="39" fillId="2" borderId="5" xfId="0" applyFont="1" applyFill="1" applyBorder="1" applyAlignment="1" applyProtection="1">
      <alignment vertical="center" wrapText="1"/>
      <protection locked="0"/>
    </xf>
    <xf numFmtId="0" fontId="39" fillId="2" borderId="29" xfId="0" applyFont="1" applyFill="1" applyBorder="1" applyAlignment="1" applyProtection="1">
      <alignment horizontal="center" vertical="center" wrapText="1"/>
      <protection locked="0"/>
    </xf>
    <xf numFmtId="0" fontId="38" fillId="0" borderId="1" xfId="0" applyFont="1" applyBorder="1" applyAlignment="1" applyProtection="1">
      <alignment wrapText="1"/>
      <protection locked="0"/>
    </xf>
    <xf numFmtId="0" fontId="38" fillId="0" borderId="1" xfId="0" applyFont="1" applyBorder="1" applyAlignment="1" applyProtection="1">
      <alignment horizontal="left" vertical="center" wrapText="1"/>
      <protection locked="0"/>
    </xf>
    <xf numFmtId="0" fontId="38" fillId="0" borderId="1"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5" xfId="0" applyFont="1" applyBorder="1" applyAlignment="1">
      <alignment horizontal="center" vertical="center" wrapText="1"/>
    </xf>
    <xf numFmtId="0" fontId="14" fillId="0" borderId="1" xfId="0" quotePrefix="1" applyFont="1" applyBorder="1" applyAlignment="1">
      <alignment horizontal="center" vertical="center" wrapText="1"/>
    </xf>
    <xf numFmtId="0" fontId="5" fillId="0" borderId="4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2" xfId="0" applyFont="1" applyBorder="1" applyAlignment="1">
      <alignment horizontal="center" vertical="center" wrapText="1"/>
    </xf>
    <xf numFmtId="0" fontId="0" fillId="0" borderId="0" xfId="0" applyAlignment="1" applyProtection="1">
      <alignment wrapText="1"/>
      <protection locked="0"/>
    </xf>
    <xf numFmtId="49" fontId="0" fillId="0" borderId="0" xfId="0" applyNumberFormat="1" applyAlignment="1" applyProtection="1">
      <alignment wrapText="1"/>
      <protection locked="0"/>
    </xf>
    <xf numFmtId="0" fontId="6" fillId="0" borderId="0" xfId="0" applyFont="1" applyAlignment="1" applyProtection="1">
      <alignment wrapText="1"/>
      <protection locked="0"/>
    </xf>
    <xf numFmtId="0" fontId="2" fillId="0" borderId="8" xfId="0" applyFont="1" applyBorder="1" applyAlignment="1">
      <alignment horizontal="center" vertical="center" wrapText="1"/>
    </xf>
    <xf numFmtId="0" fontId="2" fillId="0" borderId="32" xfId="0" applyFont="1" applyBorder="1" applyAlignment="1">
      <alignment horizontal="center" vertical="center" wrapText="1"/>
    </xf>
    <xf numFmtId="0" fontId="1" fillId="8" borderId="24"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50" xfId="0" applyFont="1" applyFill="1" applyBorder="1" applyAlignment="1">
      <alignment horizontal="center" vertical="center" wrapText="1"/>
    </xf>
    <xf numFmtId="0" fontId="35" fillId="3" borderId="29" xfId="0" quotePrefix="1"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3" borderId="5" xfId="0" quotePrefix="1" applyFont="1" applyFill="1" applyBorder="1" applyAlignment="1">
      <alignment horizontal="center" vertical="center" wrapText="1"/>
    </xf>
    <xf numFmtId="0" fontId="15" fillId="2" borderId="6" xfId="0" applyFont="1" applyFill="1" applyBorder="1" applyAlignment="1">
      <alignment vertical="center" wrapText="1"/>
    </xf>
    <xf numFmtId="10" fontId="1" fillId="2" borderId="5" xfId="0" applyNumberFormat="1" applyFont="1" applyFill="1" applyBorder="1" applyAlignment="1">
      <alignment horizontal="center" vertical="center" wrapText="1"/>
    </xf>
    <xf numFmtId="0" fontId="5" fillId="8" borderId="29" xfId="0" applyFont="1" applyFill="1" applyBorder="1" applyAlignment="1">
      <alignment horizontal="center" vertical="center" wrapText="1"/>
    </xf>
    <xf numFmtId="0" fontId="0" fillId="0" borderId="29" xfId="0" applyBorder="1" applyAlignment="1">
      <alignment horizontal="center"/>
    </xf>
    <xf numFmtId="0" fontId="15" fillId="0" borderId="29" xfId="0" applyFont="1" applyBorder="1" applyAlignment="1">
      <alignment vertical="center" wrapText="1"/>
    </xf>
    <xf numFmtId="10" fontId="1" fillId="2" borderId="29" xfId="0" applyNumberFormat="1" applyFont="1" applyFill="1" applyBorder="1" applyAlignment="1">
      <alignment horizontal="center" vertical="center" wrapText="1"/>
    </xf>
    <xf numFmtId="0" fontId="15" fillId="2" borderId="5" xfId="0" applyFont="1" applyFill="1" applyBorder="1" applyAlignment="1">
      <alignment vertical="center" wrapText="1"/>
    </xf>
    <xf numFmtId="0" fontId="15" fillId="0" borderId="1" xfId="0" applyFont="1" applyBorder="1" applyAlignment="1">
      <alignment vertical="center" wrapText="1"/>
    </xf>
    <xf numFmtId="0" fontId="15" fillId="0" borderId="5" xfId="0" applyFont="1" applyBorder="1" applyAlignment="1">
      <alignment vertical="center" wrapText="1"/>
    </xf>
    <xf numFmtId="0" fontId="15" fillId="0" borderId="1" xfId="0" applyFont="1" applyBorder="1" applyAlignment="1">
      <alignment vertical="center" wrapText="1"/>
    </xf>
    <xf numFmtId="0" fontId="1" fillId="2" borderId="9"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0" fillId="0" borderId="5" xfId="0" applyBorder="1" applyAlignment="1">
      <alignment horizontal="center"/>
    </xf>
    <xf numFmtId="0" fontId="15" fillId="0" borderId="5" xfId="0" applyFont="1" applyBorder="1" applyAlignment="1">
      <alignment vertical="center" wrapText="1"/>
    </xf>
    <xf numFmtId="10" fontId="1" fillId="2" borderId="1" xfId="0" applyNumberFormat="1" applyFont="1" applyFill="1" applyBorder="1" applyAlignment="1">
      <alignment horizontal="center" vertical="center" wrapText="1"/>
    </xf>
    <xf numFmtId="10"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0" xfId="0" applyFont="1" applyAlignment="1">
      <alignment horizontal="center" vertical="center" wrapText="1"/>
    </xf>
    <xf numFmtId="0" fontId="1" fillId="3" borderId="5" xfId="0" applyFont="1" applyFill="1" applyBorder="1" applyAlignment="1">
      <alignment horizontal="center" vertical="center" wrapText="1"/>
    </xf>
    <xf numFmtId="10" fontId="1" fillId="0" borderId="5" xfId="0" applyNumberFormat="1" applyFont="1" applyBorder="1" applyAlignment="1">
      <alignment horizontal="center" vertical="center" wrapText="1"/>
    </xf>
    <xf numFmtId="0" fontId="15" fillId="2" borderId="29" xfId="0" applyFont="1" applyFill="1" applyBorder="1" applyAlignment="1">
      <alignment vertical="center" wrapText="1"/>
    </xf>
    <xf numFmtId="10" fontId="1" fillId="0" borderId="5"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1" fillId="0" borderId="29"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3" borderId="1" xfId="0" applyFill="1" applyBorder="1" applyAlignment="1">
      <alignment vertical="center" wrapText="1"/>
    </xf>
    <xf numFmtId="0" fontId="1" fillId="3" borderId="6"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2" borderId="1" xfId="0" applyFont="1" applyFill="1" applyBorder="1" applyAlignment="1">
      <alignment horizontal="justify"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1" fontId="5" fillId="14" borderId="29" xfId="0" applyNumberFormat="1" applyFont="1" applyFill="1" applyBorder="1" applyAlignment="1" applyProtection="1">
      <alignment horizontal="center" vertical="center" wrapText="1"/>
      <protection locked="0"/>
    </xf>
    <xf numFmtId="9" fontId="1" fillId="14" borderId="1" xfId="0" applyNumberFormat="1" applyFont="1" applyFill="1" applyBorder="1" applyAlignment="1">
      <alignment horizontal="center" vertical="center" wrapText="1"/>
    </xf>
    <xf numFmtId="0" fontId="1" fillId="14" borderId="29" xfId="0" applyFont="1" applyFill="1" applyBorder="1" applyAlignment="1">
      <alignment horizontal="center" vertical="center" wrapText="1"/>
    </xf>
    <xf numFmtId="1" fontId="1" fillId="14" borderId="1" xfId="0" applyNumberFormat="1" applyFont="1" applyFill="1" applyBorder="1" applyAlignment="1">
      <alignment horizontal="center" vertical="center" wrapText="1"/>
    </xf>
    <xf numFmtId="1" fontId="5"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9" xfId="0" applyFont="1" applyBorder="1" applyAlignment="1">
      <alignment horizontal="center" vertical="center"/>
    </xf>
    <xf numFmtId="0" fontId="5" fillId="0" borderId="1" xfId="0" applyFont="1" applyBorder="1" applyAlignment="1">
      <alignment horizontal="center" vertical="center" wrapText="1"/>
    </xf>
    <xf numFmtId="0" fontId="1" fillId="20" borderId="1" xfId="0" applyFont="1" applyFill="1" applyBorder="1" applyAlignment="1">
      <alignment horizontal="center" vertical="center" wrapText="1"/>
    </xf>
    <xf numFmtId="9" fontId="1" fillId="20" borderId="1" xfId="0" applyNumberFormat="1" applyFont="1" applyFill="1" applyBorder="1" applyAlignment="1">
      <alignment horizontal="center" vertical="center" wrapText="1"/>
    </xf>
    <xf numFmtId="1" fontId="5" fillId="20" borderId="1" xfId="0" applyNumberFormat="1" applyFont="1" applyFill="1" applyBorder="1" applyAlignment="1" applyProtection="1">
      <alignment horizontal="center" vertical="center" wrapText="1"/>
      <protection locked="0"/>
    </xf>
    <xf numFmtId="49" fontId="5" fillId="20" borderId="1" xfId="0" applyNumberFormat="1" applyFont="1" applyFill="1" applyBorder="1" applyAlignment="1">
      <alignment vertical="center" wrapText="1"/>
    </xf>
    <xf numFmtId="0" fontId="5" fillId="20" borderId="1" xfId="0" applyFont="1" applyFill="1" applyBorder="1" applyAlignment="1" applyProtection="1">
      <alignment horizontal="center" vertical="center" wrapText="1"/>
      <protection locked="0"/>
    </xf>
    <xf numFmtId="0" fontId="1" fillId="20" borderId="29" xfId="0" applyFont="1" applyFill="1" applyBorder="1" applyAlignment="1">
      <alignment horizontal="center" vertical="center" wrapText="1"/>
    </xf>
    <xf numFmtId="0" fontId="1" fillId="20" borderId="13" xfId="0" applyFont="1" applyFill="1" applyBorder="1" applyAlignment="1">
      <alignment horizontal="center" vertical="center" wrapText="1"/>
    </xf>
    <xf numFmtId="9" fontId="1" fillId="20" borderId="10" xfId="3" applyFont="1" applyFill="1" applyBorder="1" applyAlignment="1" applyProtection="1">
      <alignment horizontal="center" vertical="center" wrapText="1"/>
    </xf>
    <xf numFmtId="1" fontId="1" fillId="20" borderId="13" xfId="0" applyNumberFormat="1" applyFont="1" applyFill="1" applyBorder="1" applyAlignment="1">
      <alignment horizontal="center" vertical="center" wrapText="1"/>
    </xf>
    <xf numFmtId="1" fontId="5" fillId="20" borderId="13" xfId="0" applyNumberFormat="1" applyFont="1" applyFill="1" applyBorder="1" applyAlignment="1">
      <alignment horizontal="center" vertical="center" wrapText="1"/>
    </xf>
    <xf numFmtId="0" fontId="5" fillId="20" borderId="13" xfId="0" applyFont="1" applyFill="1" applyBorder="1" applyAlignment="1" applyProtection="1">
      <alignment horizontal="center" vertical="center" wrapText="1"/>
      <protection locked="0"/>
    </xf>
    <xf numFmtId="9" fontId="1" fillId="20" borderId="28" xfId="0" applyNumberFormat="1" applyFont="1" applyFill="1" applyBorder="1" applyAlignment="1">
      <alignment horizontal="center" vertical="center" wrapText="1"/>
    </xf>
    <xf numFmtId="9" fontId="1" fillId="20" borderId="38" xfId="3" applyFont="1" applyFill="1" applyBorder="1" applyAlignment="1" applyProtection="1">
      <alignment horizontal="center" vertical="center" wrapText="1"/>
    </xf>
    <xf numFmtId="9"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49" fontId="5" fillId="4" borderId="1" xfId="0" applyNumberFormat="1" applyFont="1" applyFill="1" applyBorder="1" applyAlignment="1">
      <alignment vertical="center" wrapText="1"/>
    </xf>
    <xf numFmtId="0" fontId="5" fillId="4" borderId="13" xfId="0" applyFont="1" applyFill="1" applyBorder="1" applyAlignment="1" applyProtection="1">
      <alignment horizontal="center" vertical="center" wrapText="1"/>
      <protection locked="0"/>
    </xf>
    <xf numFmtId="9" fontId="1" fillId="4" borderId="10" xfId="3" applyFont="1" applyFill="1" applyBorder="1" applyAlignment="1" applyProtection="1">
      <alignment horizontal="center" vertical="center" wrapText="1"/>
    </xf>
    <xf numFmtId="0" fontId="1" fillId="4" borderId="13" xfId="0" applyFont="1" applyFill="1" applyBorder="1" applyAlignment="1">
      <alignment horizontal="center" vertical="center" wrapText="1"/>
    </xf>
    <xf numFmtId="1" fontId="1" fillId="4" borderId="13" xfId="0" applyNumberFormat="1" applyFont="1" applyFill="1" applyBorder="1" applyAlignment="1">
      <alignment horizontal="center" vertical="center" wrapText="1"/>
    </xf>
    <xf numFmtId="1" fontId="5" fillId="4" borderId="13" xfId="0" applyNumberFormat="1" applyFont="1" applyFill="1" applyBorder="1" applyAlignment="1">
      <alignment horizontal="center" vertical="center" wrapText="1"/>
    </xf>
    <xf numFmtId="1" fontId="5" fillId="4" borderId="13" xfId="0" applyNumberFormat="1" applyFont="1" applyFill="1" applyBorder="1" applyAlignment="1" applyProtection="1">
      <alignment horizontal="center" vertical="center" wrapText="1"/>
      <protection locked="0"/>
    </xf>
    <xf numFmtId="0" fontId="1" fillId="4" borderId="13" xfId="0" applyFont="1" applyFill="1" applyBorder="1" applyAlignment="1" applyProtection="1">
      <alignment horizontal="center" vertical="center" wrapText="1"/>
      <protection locked="0"/>
    </xf>
    <xf numFmtId="9" fontId="1" fillId="4" borderId="28" xfId="0" applyNumberFormat="1" applyFont="1" applyFill="1" applyBorder="1" applyAlignment="1">
      <alignment horizontal="center" vertical="center" wrapText="1"/>
    </xf>
    <xf numFmtId="9" fontId="1" fillId="3" borderId="10" xfId="3" applyFont="1" applyFill="1" applyBorder="1" applyAlignment="1" applyProtection="1">
      <alignment horizontal="center" vertical="center" wrapText="1"/>
    </xf>
    <xf numFmtId="9" fontId="1" fillId="3" borderId="38" xfId="3" applyFont="1" applyFill="1" applyBorder="1" applyAlignment="1" applyProtection="1">
      <alignment horizontal="center" vertical="center" wrapText="1"/>
    </xf>
    <xf numFmtId="0" fontId="1" fillId="7" borderId="13" xfId="0" applyFont="1" applyFill="1" applyBorder="1" applyAlignment="1" applyProtection="1">
      <alignment horizontal="center" vertical="center" wrapText="1"/>
      <protection locked="0"/>
    </xf>
    <xf numFmtId="9" fontId="1" fillId="7" borderId="1" xfId="0" applyNumberFormat="1" applyFont="1" applyFill="1" applyBorder="1" applyAlignment="1">
      <alignment horizontal="center" vertical="center" wrapText="1"/>
    </xf>
    <xf numFmtId="0" fontId="1" fillId="7" borderId="1" xfId="0" applyFont="1" applyFill="1" applyBorder="1" applyAlignment="1">
      <alignment horizontal="center" vertical="center" wrapText="1"/>
    </xf>
    <xf numFmtId="0" fontId="5" fillId="7" borderId="13" xfId="0" applyFont="1" applyFill="1" applyBorder="1" applyAlignment="1" applyProtection="1">
      <alignment horizontal="center" vertical="center" wrapText="1"/>
      <protection locked="0"/>
    </xf>
    <xf numFmtId="1" fontId="5" fillId="7" borderId="1" xfId="0" applyNumberFormat="1" applyFont="1" applyFill="1" applyBorder="1" applyAlignment="1" applyProtection="1">
      <alignment horizontal="center" vertical="center" wrapText="1"/>
      <protection locked="0"/>
    </xf>
    <xf numFmtId="0" fontId="5" fillId="7" borderId="1" xfId="0" applyFont="1" applyFill="1" applyBorder="1" applyAlignment="1" applyProtection="1">
      <alignment wrapText="1"/>
      <protection locked="0"/>
    </xf>
    <xf numFmtId="49" fontId="5" fillId="7" borderId="1" xfId="0" applyNumberFormat="1" applyFont="1" applyFill="1" applyBorder="1" applyAlignment="1">
      <alignment vertical="center" wrapText="1"/>
    </xf>
    <xf numFmtId="1" fontId="1" fillId="7" borderId="1" xfId="0" applyNumberFormat="1" applyFont="1" applyFill="1" applyBorder="1" applyAlignment="1">
      <alignment horizontal="center" vertical="center" wrapText="1"/>
    </xf>
    <xf numFmtId="0" fontId="5" fillId="7" borderId="1" xfId="0" applyFont="1" applyFill="1" applyBorder="1" applyAlignment="1" applyProtection="1">
      <alignment horizontal="center" vertical="center" wrapText="1"/>
      <protection locked="0"/>
    </xf>
    <xf numFmtId="1" fontId="1" fillId="7" borderId="13" xfId="0" applyNumberFormat="1" applyFont="1" applyFill="1" applyBorder="1" applyAlignment="1" applyProtection="1">
      <alignment horizontal="center" vertical="center" wrapText="1"/>
      <protection locked="0"/>
    </xf>
    <xf numFmtId="9" fontId="1" fillId="7" borderId="28" xfId="0" applyNumberFormat="1" applyFont="1" applyFill="1" applyBorder="1" applyAlignment="1">
      <alignment horizontal="center" vertical="center" wrapText="1"/>
    </xf>
    <xf numFmtId="0" fontId="5" fillId="0" borderId="0" xfId="0" applyFont="1" applyAlignment="1" applyProtection="1">
      <alignment wrapText="1"/>
      <protection locked="0"/>
    </xf>
    <xf numFmtId="1" fontId="1" fillId="14" borderId="13" xfId="0" applyNumberFormat="1" applyFont="1" applyFill="1" applyBorder="1" applyAlignment="1">
      <alignment horizontal="center" vertical="center" wrapText="1"/>
    </xf>
    <xf numFmtId="9" fontId="1" fillId="14" borderId="10" xfId="3" applyFont="1" applyFill="1" applyBorder="1" applyAlignment="1" applyProtection="1">
      <alignment horizontal="center" vertical="center" wrapText="1"/>
    </xf>
    <xf numFmtId="0" fontId="1" fillId="14" borderId="13" xfId="0" applyFont="1" applyFill="1" applyBorder="1" applyAlignment="1">
      <alignment horizontal="center" vertical="center" wrapText="1"/>
    </xf>
    <xf numFmtId="1" fontId="1" fillId="14" borderId="32" xfId="0" applyNumberFormat="1" applyFont="1" applyFill="1" applyBorder="1" applyAlignment="1">
      <alignment horizontal="center" vertical="center" wrapText="1"/>
    </xf>
    <xf numFmtId="1" fontId="1" fillId="14" borderId="28" xfId="0" applyNumberFormat="1" applyFont="1" applyFill="1" applyBorder="1" applyAlignment="1" applyProtection="1">
      <alignment horizontal="center" vertical="center" wrapText="1"/>
      <protection locked="0"/>
    </xf>
    <xf numFmtId="9" fontId="1" fillId="14" borderId="28" xfId="0" applyNumberFormat="1" applyFont="1" applyFill="1" applyBorder="1" applyAlignment="1">
      <alignment horizontal="center" vertical="center" wrapText="1"/>
    </xf>
    <xf numFmtId="9" fontId="1" fillId="14" borderId="38" xfId="3" applyFont="1" applyFill="1" applyBorder="1" applyAlignment="1" applyProtection="1">
      <alignment horizontal="center" vertical="center" wrapText="1"/>
    </xf>
    <xf numFmtId="0" fontId="5" fillId="0" borderId="10" xfId="0" applyFont="1" applyBorder="1" applyAlignment="1" applyProtection="1">
      <alignment horizontal="center" vertical="center" wrapText="1"/>
      <protection locked="0"/>
    </xf>
    <xf numFmtId="0" fontId="1" fillId="2" borderId="10"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Font="1" applyBorder="1" applyAlignment="1">
      <alignment vertical="center" wrapText="1"/>
    </xf>
    <xf numFmtId="0" fontId="14" fillId="0" borderId="1" xfId="0" quotePrefix="1" applyFont="1" applyBorder="1" applyAlignment="1">
      <alignment horizontal="center" vertical="center" wrapText="1"/>
    </xf>
    <xf numFmtId="9" fontId="1" fillId="14" borderId="29" xfId="0" applyNumberFormat="1" applyFont="1" applyFill="1" applyBorder="1" applyAlignment="1">
      <alignment horizontal="center" vertical="center" wrapText="1"/>
    </xf>
    <xf numFmtId="9" fontId="1" fillId="14" borderId="31" xfId="3" applyFont="1" applyFill="1" applyBorder="1" applyAlignment="1" applyProtection="1">
      <alignment horizontal="center" vertical="center" wrapText="1"/>
    </xf>
    <xf numFmtId="1" fontId="1" fillId="14" borderId="27" xfId="0" applyNumberFormat="1" applyFont="1" applyFill="1" applyBorder="1" applyAlignment="1" applyProtection="1">
      <alignment horizontal="center" vertical="center" wrapText="1"/>
      <protection locked="0"/>
    </xf>
    <xf numFmtId="0" fontId="1" fillId="14" borderId="28" xfId="0" applyFont="1" applyFill="1" applyBorder="1" applyAlignment="1">
      <alignment horizontal="center" vertical="center" wrapText="1"/>
    </xf>
    <xf numFmtId="9" fontId="1" fillId="20" borderId="29" xfId="0" applyNumberFormat="1" applyFont="1" applyFill="1" applyBorder="1" applyAlignment="1">
      <alignment horizontal="center" vertical="center" wrapText="1"/>
    </xf>
    <xf numFmtId="9" fontId="1" fillId="20" borderId="31" xfId="3" applyFont="1" applyFill="1" applyBorder="1" applyAlignment="1" applyProtection="1">
      <alignment horizontal="center" vertical="center" wrapText="1"/>
    </xf>
    <xf numFmtId="0" fontId="1" fillId="20" borderId="27" xfId="0" applyFont="1" applyFill="1" applyBorder="1" applyAlignment="1">
      <alignment horizontal="center" vertical="center" wrapText="1"/>
    </xf>
    <xf numFmtId="0" fontId="1" fillId="20" borderId="28" xfId="0" applyFont="1" applyFill="1" applyBorder="1" applyAlignment="1">
      <alignment horizontal="center" vertical="center" wrapText="1"/>
    </xf>
    <xf numFmtId="49" fontId="5" fillId="20" borderId="28" xfId="0" applyNumberFormat="1" applyFont="1" applyFill="1" applyBorder="1" applyAlignment="1">
      <alignment vertical="center" wrapText="1"/>
    </xf>
    <xf numFmtId="9" fontId="1" fillId="4" borderId="29" xfId="0" applyNumberFormat="1" applyFont="1" applyFill="1" applyBorder="1" applyAlignment="1">
      <alignment horizontal="center" vertical="center" wrapText="1"/>
    </xf>
    <xf numFmtId="9" fontId="1" fillId="4" borderId="31" xfId="3" applyFont="1" applyFill="1" applyBorder="1" applyAlignment="1" applyProtection="1">
      <alignment horizontal="center" vertical="center" wrapText="1"/>
    </xf>
    <xf numFmtId="0" fontId="1" fillId="4" borderId="27" xfId="0" applyFont="1" applyFill="1" applyBorder="1" applyAlignment="1" applyProtection="1">
      <alignment horizontal="center" vertical="center" wrapText="1"/>
      <protection locked="0"/>
    </xf>
    <xf numFmtId="0" fontId="1" fillId="4" borderId="28" xfId="0" applyFont="1" applyFill="1" applyBorder="1" applyAlignment="1">
      <alignment horizontal="center" vertical="center" wrapText="1"/>
    </xf>
    <xf numFmtId="49" fontId="5" fillId="4" borderId="28" xfId="0" applyNumberFormat="1" applyFont="1" applyFill="1" applyBorder="1" applyAlignment="1">
      <alignment vertical="center" wrapText="1"/>
    </xf>
    <xf numFmtId="9" fontId="1" fillId="4" borderId="38" xfId="3" applyFont="1" applyFill="1" applyBorder="1" applyAlignment="1" applyProtection="1">
      <alignment horizontal="center" vertical="center" wrapText="1"/>
    </xf>
    <xf numFmtId="9" fontId="1" fillId="7" borderId="29" xfId="0" applyNumberFormat="1" applyFont="1" applyFill="1" applyBorder="1" applyAlignment="1">
      <alignment horizontal="center" vertical="center" wrapText="1"/>
    </xf>
    <xf numFmtId="9" fontId="1" fillId="3" borderId="31" xfId="3" applyFont="1" applyFill="1" applyBorder="1" applyAlignment="1" applyProtection="1">
      <alignment horizontal="center" vertical="center" wrapText="1"/>
    </xf>
    <xf numFmtId="0" fontId="1" fillId="7" borderId="27" xfId="0" applyFont="1" applyFill="1" applyBorder="1" applyAlignment="1" applyProtection="1">
      <alignment horizontal="center" vertical="center" wrapText="1"/>
      <protection locked="0"/>
    </xf>
    <xf numFmtId="0" fontId="1" fillId="7" borderId="28" xfId="0" applyFont="1" applyFill="1" applyBorder="1" applyAlignment="1">
      <alignment horizontal="center" vertical="center" wrapText="1"/>
    </xf>
    <xf numFmtId="49" fontId="5" fillId="7" borderId="28" xfId="0" applyNumberFormat="1" applyFont="1" applyFill="1" applyBorder="1" applyAlignment="1">
      <alignment vertical="center" wrapText="1"/>
    </xf>
    <xf numFmtId="0" fontId="5" fillId="0" borderId="25" xfId="0"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lignment horizontal="center" vertical="center"/>
    </xf>
    <xf numFmtId="0" fontId="5" fillId="0" borderId="10" xfId="0" applyFont="1" applyBorder="1" applyAlignment="1">
      <alignment horizontal="center" vertical="center"/>
    </xf>
    <xf numFmtId="0" fontId="1" fillId="0" borderId="10" xfId="4" applyFont="1" applyBorder="1" applyAlignment="1">
      <alignment horizontal="center" vertical="center" wrapText="1"/>
    </xf>
    <xf numFmtId="0" fontId="14" fillId="0" borderId="10" xfId="0" applyFont="1" applyBorder="1" applyAlignment="1">
      <alignment horizontal="center" vertical="center" wrapText="1"/>
    </xf>
    <xf numFmtId="0" fontId="1" fillId="2" borderId="28" xfId="0" applyFont="1" applyFill="1" applyBorder="1" applyAlignment="1">
      <alignment horizontal="justify" vertical="center" wrapText="1"/>
    </xf>
    <xf numFmtId="0" fontId="1" fillId="2" borderId="2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0" borderId="1" xfId="0" applyFont="1" applyBorder="1" applyAlignment="1">
      <alignment horizontal="justify" vertical="center" wrapText="1"/>
    </xf>
    <xf numFmtId="1" fontId="1" fillId="14" borderId="1" xfId="0" applyNumberFormat="1" applyFont="1" applyFill="1" applyBorder="1" applyAlignment="1" applyProtection="1">
      <alignment horizontal="center" vertical="center" wrapText="1"/>
      <protection locked="0"/>
    </xf>
    <xf numFmtId="0" fontId="1" fillId="8" borderId="24" xfId="0" applyFont="1" applyFill="1" applyBorder="1" applyAlignment="1">
      <alignment horizontal="center" vertical="center" wrapText="1"/>
    </xf>
    <xf numFmtId="0" fontId="1" fillId="8" borderId="51" xfId="0" applyFont="1" applyFill="1" applyBorder="1" applyAlignment="1">
      <alignment horizontal="center" vertical="center" wrapText="1"/>
    </xf>
    <xf numFmtId="0" fontId="1" fillId="8" borderId="49" xfId="0" applyFont="1" applyFill="1" applyBorder="1" applyAlignment="1">
      <alignment horizontal="center" vertical="center" wrapText="1"/>
    </xf>
    <xf numFmtId="0" fontId="1" fillId="0" borderId="28" xfId="0" applyFont="1" applyBorder="1" applyAlignment="1">
      <alignment horizontal="justify" vertical="center" wrapText="1"/>
    </xf>
    <xf numFmtId="1" fontId="1" fillId="14" borderId="13" xfId="0" applyNumberFormat="1" applyFont="1" applyFill="1" applyBorder="1" applyAlignment="1" applyProtection="1">
      <alignment horizontal="center" vertical="center" wrapText="1"/>
      <protection locked="0"/>
    </xf>
    <xf numFmtId="0" fontId="5" fillId="0" borderId="29" xfId="0" applyFont="1" applyBorder="1" applyAlignment="1">
      <alignment horizontal="center" vertical="center" wrapText="1"/>
    </xf>
    <xf numFmtId="0" fontId="5" fillId="0" borderId="31" xfId="0" applyFont="1" applyBorder="1" applyAlignment="1" applyProtection="1">
      <alignment horizontal="center" vertical="center" wrapText="1"/>
      <protection locked="0"/>
    </xf>
    <xf numFmtId="1" fontId="1" fillId="20" borderId="32" xfId="0" applyNumberFormat="1" applyFont="1" applyFill="1" applyBorder="1" applyAlignment="1">
      <alignment horizontal="center" vertical="center" wrapText="1"/>
    </xf>
    <xf numFmtId="1" fontId="5" fillId="20" borderId="29" xfId="0" applyNumberFormat="1" applyFont="1" applyFill="1" applyBorder="1" applyAlignment="1" applyProtection="1">
      <alignment horizontal="center" vertical="center" wrapText="1"/>
      <protection locked="0"/>
    </xf>
    <xf numFmtId="1" fontId="1" fillId="4" borderId="32" xfId="0" applyNumberFormat="1" applyFont="1" applyFill="1" applyBorder="1" applyAlignment="1">
      <alignment horizontal="center" vertical="center" wrapText="1"/>
    </xf>
    <xf numFmtId="1" fontId="5" fillId="4" borderId="29" xfId="0" applyNumberFormat="1" applyFont="1" applyFill="1" applyBorder="1" applyAlignment="1" applyProtection="1">
      <alignment horizontal="center" vertical="center" wrapText="1"/>
      <protection locked="0"/>
    </xf>
    <xf numFmtId="0" fontId="5" fillId="4" borderId="29" xfId="0" applyFont="1" applyFill="1" applyBorder="1" applyAlignment="1" applyProtection="1">
      <alignment horizontal="center" vertical="center" wrapText="1"/>
      <protection locked="0"/>
    </xf>
    <xf numFmtId="0" fontId="5" fillId="7" borderId="32" xfId="0" applyFont="1" applyFill="1" applyBorder="1" applyAlignment="1" applyProtection="1">
      <alignment horizontal="center" vertical="center" wrapText="1"/>
      <protection locked="0"/>
    </xf>
    <xf numFmtId="1" fontId="5" fillId="7" borderId="29" xfId="0" applyNumberFormat="1" applyFont="1" applyFill="1" applyBorder="1" applyAlignment="1" applyProtection="1">
      <alignment horizontal="center" vertical="center" wrapText="1"/>
      <protection locked="0"/>
    </xf>
    <xf numFmtId="0" fontId="5" fillId="7" borderId="29" xfId="0" applyFont="1" applyFill="1" applyBorder="1" applyAlignment="1" applyProtection="1">
      <alignment wrapText="1"/>
      <protection locked="0"/>
    </xf>
    <xf numFmtId="0" fontId="1" fillId="8" borderId="52" xfId="0" applyFont="1" applyFill="1" applyBorder="1" applyAlignment="1">
      <alignment horizontal="center" vertical="center" wrapText="1"/>
    </xf>
    <xf numFmtId="0" fontId="12" fillId="14" borderId="23" xfId="0" applyFont="1" applyFill="1" applyBorder="1" applyAlignment="1" applyProtection="1">
      <alignment vertical="center" wrapText="1"/>
      <protection locked="0"/>
    </xf>
    <xf numFmtId="0" fontId="12" fillId="14" borderId="40" xfId="0" applyFont="1" applyFill="1" applyBorder="1" applyAlignment="1" applyProtection="1">
      <alignment vertical="center" wrapText="1"/>
      <protection locked="0"/>
    </xf>
    <xf numFmtId="0" fontId="52" fillId="8" borderId="16" xfId="0" applyFont="1" applyFill="1" applyBorder="1" applyAlignment="1" applyProtection="1">
      <alignment horizontal="center" vertical="center" wrapText="1"/>
      <protection locked="0"/>
    </xf>
    <xf numFmtId="0" fontId="52" fillId="8" borderId="0" xfId="0" applyFont="1" applyFill="1" applyAlignment="1" applyProtection="1">
      <alignment horizontal="center" vertical="center" wrapText="1"/>
      <protection locked="0"/>
    </xf>
    <xf numFmtId="0" fontId="51" fillId="0" borderId="1" xfId="0" applyFont="1" applyBorder="1" applyAlignment="1">
      <alignment horizontal="left" vertical="center" wrapText="1"/>
    </xf>
    <xf numFmtId="0" fontId="53" fillId="0" borderId="1" xfId="0" applyFont="1" applyBorder="1" applyAlignment="1">
      <alignment vertical="center" wrapText="1"/>
    </xf>
    <xf numFmtId="0" fontId="51" fillId="0" borderId="1" xfId="0" applyFont="1" applyBorder="1" applyAlignment="1">
      <alignment vertical="center" wrapText="1"/>
    </xf>
    <xf numFmtId="0" fontId="51" fillId="3" borderId="1" xfId="0" applyFont="1" applyFill="1" applyBorder="1" applyAlignment="1">
      <alignment horizontal="left" vertical="top" wrapText="1"/>
    </xf>
    <xf numFmtId="0" fontId="51" fillId="3" borderId="1" xfId="0" applyFont="1" applyFill="1" applyBorder="1" applyAlignment="1">
      <alignment vertical="top" wrapText="1"/>
    </xf>
    <xf numFmtId="0" fontId="51" fillId="0" borderId="1" xfId="0" applyFont="1" applyBorder="1" applyAlignment="1">
      <alignment horizontal="left" vertical="top" wrapText="1"/>
    </xf>
    <xf numFmtId="0" fontId="51" fillId="0" borderId="1" xfId="0" applyFont="1" applyBorder="1" applyAlignment="1">
      <alignment horizontal="center" vertical="top" wrapText="1"/>
    </xf>
    <xf numFmtId="0" fontId="53" fillId="0" borderId="1" xfId="0" applyFont="1" applyBorder="1" applyAlignment="1">
      <alignment horizontal="left" vertical="top" wrapText="1"/>
    </xf>
    <xf numFmtId="0" fontId="51" fillId="3" borderId="1" xfId="0" applyFont="1" applyFill="1" applyBorder="1" applyAlignment="1">
      <alignment horizontal="left" vertical="center" wrapText="1"/>
    </xf>
    <xf numFmtId="0" fontId="53" fillId="3" borderId="1" xfId="0" applyFont="1" applyFill="1" applyBorder="1" applyAlignment="1">
      <alignment horizontal="left" vertical="center" wrapText="1"/>
    </xf>
    <xf numFmtId="0" fontId="51" fillId="3" borderId="1" xfId="0" applyFont="1" applyFill="1" applyBorder="1" applyAlignment="1">
      <alignment horizontal="center" vertical="center" wrapText="1"/>
    </xf>
    <xf numFmtId="0" fontId="51" fillId="0" borderId="1" xfId="2" applyFont="1" applyBorder="1" applyAlignment="1">
      <alignment horizontal="center" vertical="center" wrapText="1"/>
    </xf>
    <xf numFmtId="0" fontId="51" fillId="0" borderId="1" xfId="0" quotePrefix="1" applyFont="1" applyBorder="1" applyAlignment="1">
      <alignment horizontal="left" vertical="top" wrapText="1"/>
    </xf>
    <xf numFmtId="0" fontId="51" fillId="2" borderId="1" xfId="2" applyFont="1" applyFill="1" applyBorder="1" applyAlignment="1">
      <alignment horizontal="center" vertical="center" wrapText="1"/>
    </xf>
    <xf numFmtId="0" fontId="51" fillId="0" borderId="29" xfId="0" applyFont="1" applyBorder="1" applyAlignment="1">
      <alignment horizontal="left" vertical="top" wrapText="1"/>
    </xf>
    <xf numFmtId="0" fontId="53" fillId="0" borderId="1" xfId="0" applyFont="1" applyBorder="1" applyAlignment="1">
      <alignment horizontal="justify" vertical="top" wrapText="1"/>
    </xf>
    <xf numFmtId="0" fontId="54" fillId="0" borderId="1" xfId="0" applyFont="1" applyBorder="1" applyAlignment="1">
      <alignment horizontal="justify" vertical="top" wrapText="1"/>
    </xf>
    <xf numFmtId="0" fontId="51" fillId="0" borderId="29" xfId="2" applyFont="1" applyBorder="1" applyAlignment="1">
      <alignment horizontal="center" vertical="center" wrapText="1"/>
    </xf>
    <xf numFmtId="0" fontId="53" fillId="0" borderId="0" xfId="0" applyFont="1" applyAlignment="1">
      <alignment horizontal="justify" vertical="top"/>
    </xf>
    <xf numFmtId="0" fontId="54" fillId="0" borderId="1" xfId="0" applyFont="1" applyBorder="1" applyAlignment="1">
      <alignment horizontal="justify" vertical="top"/>
    </xf>
    <xf numFmtId="0" fontId="51" fillId="0" borderId="0" xfId="0" applyFont="1" applyAlignment="1">
      <alignment horizontal="justify" vertical="top"/>
    </xf>
    <xf numFmtId="0" fontId="51" fillId="0" borderId="1" xfId="2" applyFont="1" applyBorder="1" applyAlignment="1">
      <alignment horizontal="left" vertical="top" wrapText="1"/>
    </xf>
    <xf numFmtId="3" fontId="53" fillId="0" borderId="13" xfId="0" applyNumberFormat="1" applyFont="1" applyBorder="1" applyAlignment="1" applyProtection="1">
      <alignment horizontal="center" vertical="center" wrapText="1"/>
      <protection locked="0"/>
    </xf>
    <xf numFmtId="1" fontId="53" fillId="0" borderId="1" xfId="0" applyNumberFormat="1" applyFont="1" applyBorder="1" applyAlignment="1">
      <alignment horizontal="center" vertical="center" wrapText="1"/>
    </xf>
    <xf numFmtId="0" fontId="51" fillId="0" borderId="8" xfId="0" applyFont="1" applyBorder="1" applyAlignment="1">
      <alignment horizontal="left" vertical="top" wrapText="1"/>
    </xf>
    <xf numFmtId="0" fontId="51" fillId="0" borderId="1" xfId="0" applyFont="1" applyBorder="1" applyAlignment="1">
      <alignment vertical="top" wrapText="1"/>
    </xf>
    <xf numFmtId="0" fontId="53" fillId="0" borderId="1" xfId="0" applyFont="1" applyBorder="1" applyAlignment="1">
      <alignment vertical="top" wrapText="1"/>
    </xf>
    <xf numFmtId="0" fontId="1" fillId="20" borderId="1" xfId="0" applyFont="1" applyFill="1" applyBorder="1" applyAlignment="1">
      <alignment horizontal="center" vertical="center" wrapText="1"/>
    </xf>
    <xf numFmtId="0" fontId="2" fillId="20" borderId="5" xfId="0" applyFont="1" applyFill="1" applyBorder="1" applyAlignment="1">
      <alignment vertical="center" wrapText="1"/>
    </xf>
    <xf numFmtId="0" fontId="5" fillId="20" borderId="6" xfId="0" applyFont="1" applyFill="1" applyBorder="1" applyAlignment="1">
      <alignment horizontal="center" vertical="center" wrapText="1"/>
    </xf>
    <xf numFmtId="1" fontId="1" fillId="20" borderId="1" xfId="0" applyNumberFormat="1" applyFont="1" applyFill="1" applyBorder="1" applyAlignment="1">
      <alignment horizontal="center" vertical="center" wrapText="1"/>
    </xf>
    <xf numFmtId="1" fontId="5" fillId="20" borderId="1" xfId="0" applyNumberFormat="1" applyFont="1" applyFill="1" applyBorder="1" applyAlignment="1" applyProtection="1">
      <alignment horizontal="center" vertical="center" wrapText="1"/>
      <protection locked="0"/>
    </xf>
    <xf numFmtId="9" fontId="2" fillId="20" borderId="5" xfId="0" applyNumberFormat="1" applyFont="1" applyFill="1" applyBorder="1" applyAlignment="1">
      <alignment horizontal="center" vertical="center" wrapText="1"/>
    </xf>
    <xf numFmtId="0" fontId="1" fillId="20" borderId="5" xfId="0" applyFont="1" applyFill="1" applyBorder="1" applyAlignment="1">
      <alignment horizontal="center" vertical="center" wrapText="1"/>
    </xf>
    <xf numFmtId="9" fontId="2" fillId="20" borderId="5" xfId="3" applyFont="1" applyFill="1" applyBorder="1" applyAlignment="1" applyProtection="1">
      <alignment horizontal="center" vertical="center" wrapText="1"/>
    </xf>
    <xf numFmtId="1" fontId="1" fillId="20" borderId="5" xfId="0" applyNumberFormat="1" applyFont="1" applyFill="1" applyBorder="1" applyAlignment="1">
      <alignment horizontal="center" vertical="center" wrapText="1"/>
    </xf>
    <xf numFmtId="1" fontId="0" fillId="20" borderId="5" xfId="0" applyNumberFormat="1" applyFill="1" applyBorder="1" applyAlignment="1" applyProtection="1">
      <alignment horizontal="center" vertical="center" wrapText="1"/>
      <protection locked="0"/>
    </xf>
    <xf numFmtId="0" fontId="2" fillId="20" borderId="6" xfId="0" applyFont="1" applyFill="1" applyBorder="1" applyAlignment="1">
      <alignment vertical="center" wrapText="1"/>
    </xf>
    <xf numFmtId="9" fontId="2" fillId="20" borderId="29" xfId="0" applyNumberFormat="1" applyFont="1" applyFill="1" applyBorder="1" applyAlignment="1">
      <alignment horizontal="center" vertical="center" wrapText="1"/>
    </xf>
    <xf numFmtId="0" fontId="1" fillId="20" borderId="29" xfId="0" applyFont="1" applyFill="1" applyBorder="1" applyAlignment="1">
      <alignment horizontal="center" vertical="center" wrapText="1"/>
    </xf>
    <xf numFmtId="9" fontId="2" fillId="20" borderId="29" xfId="3" applyFont="1" applyFill="1" applyBorder="1" applyAlignment="1" applyProtection="1">
      <alignment horizontal="center" vertical="center" wrapText="1"/>
    </xf>
    <xf numFmtId="1" fontId="1" fillId="20" borderId="29" xfId="0" applyNumberFormat="1" applyFont="1" applyFill="1" applyBorder="1" applyAlignment="1">
      <alignment horizontal="center" vertical="center" wrapText="1"/>
    </xf>
    <xf numFmtId="1" fontId="0" fillId="20" borderId="29" xfId="0" applyNumberFormat="1" applyFill="1" applyBorder="1" applyAlignment="1" applyProtection="1">
      <alignment horizontal="center" vertical="center" wrapText="1"/>
      <protection locked="0"/>
    </xf>
    <xf numFmtId="1" fontId="1" fillId="20" borderId="1" xfId="0" applyNumberFormat="1" applyFont="1" applyFill="1" applyBorder="1" applyAlignment="1">
      <alignment horizontal="center" vertical="center" wrapText="1"/>
    </xf>
    <xf numFmtId="9" fontId="2" fillId="20" borderId="1" xfId="0" applyNumberFormat="1" applyFont="1" applyFill="1" applyBorder="1" applyAlignment="1">
      <alignment vertical="center" wrapText="1"/>
    </xf>
    <xf numFmtId="0" fontId="5" fillId="20" borderId="1" xfId="0" applyFont="1" applyFill="1" applyBorder="1" applyAlignment="1">
      <alignment vertical="center" wrapText="1"/>
    </xf>
    <xf numFmtId="1" fontId="1" fillId="20" borderId="1" xfId="0" applyNumberFormat="1" applyFont="1" applyFill="1" applyBorder="1" applyAlignment="1">
      <alignment vertical="center" wrapText="1"/>
    </xf>
    <xf numFmtId="1" fontId="0" fillId="20" borderId="1" xfId="0" applyNumberFormat="1" applyFill="1" applyBorder="1" applyAlignment="1" applyProtection="1">
      <alignment vertical="center" wrapText="1"/>
      <protection locked="0"/>
    </xf>
    <xf numFmtId="0" fontId="1" fillId="20" borderId="1" xfId="0" applyFont="1" applyFill="1" applyBorder="1" applyAlignment="1">
      <alignment vertical="center" wrapText="1"/>
    </xf>
    <xf numFmtId="9" fontId="2" fillId="20" borderId="1" xfId="3" applyFont="1" applyFill="1" applyBorder="1" applyAlignment="1" applyProtection="1">
      <alignment vertical="center" wrapText="1"/>
    </xf>
    <xf numFmtId="0" fontId="5" fillId="20" borderId="29" xfId="0" applyFont="1" applyFill="1" applyBorder="1" applyAlignment="1">
      <alignment horizontal="center" vertical="center" wrapText="1"/>
    </xf>
    <xf numFmtId="0" fontId="5" fillId="20" borderId="5" xfId="0" applyFont="1" applyFill="1" applyBorder="1" applyAlignment="1" applyProtection="1">
      <alignment horizontal="center" vertical="center" wrapText="1"/>
      <protection locked="0"/>
    </xf>
    <xf numFmtId="1" fontId="5" fillId="20" borderId="5" xfId="0" applyNumberFormat="1" applyFont="1" applyFill="1" applyBorder="1" applyAlignment="1" applyProtection="1">
      <alignment horizontal="center" vertical="center" wrapText="1"/>
      <protection locked="0"/>
    </xf>
    <xf numFmtId="0" fontId="5" fillId="20" borderId="1" xfId="0" applyFont="1" applyFill="1" applyBorder="1" applyAlignment="1">
      <alignment horizontal="justify" vertical="center" wrapText="1"/>
    </xf>
    <xf numFmtId="0" fontId="5" fillId="20" borderId="29" xfId="0" applyFont="1" applyFill="1" applyBorder="1" applyAlignment="1" applyProtection="1">
      <alignment horizontal="center" vertical="center" wrapText="1"/>
      <protection locked="0"/>
    </xf>
    <xf numFmtId="1" fontId="5" fillId="20" borderId="29" xfId="0" applyNumberFormat="1" applyFont="1" applyFill="1" applyBorder="1" applyAlignment="1" applyProtection="1">
      <alignment horizontal="center" vertical="center" wrapText="1"/>
      <protection locked="0"/>
    </xf>
    <xf numFmtId="0" fontId="5" fillId="20" borderId="5" xfId="0" applyFont="1" applyFill="1" applyBorder="1" applyAlignment="1">
      <alignment horizontal="center" vertical="center" wrapText="1"/>
    </xf>
    <xf numFmtId="0" fontId="2" fillId="20" borderId="29" xfId="0" applyFont="1" applyFill="1" applyBorder="1" applyAlignment="1">
      <alignment vertical="center" wrapText="1"/>
    </xf>
  </cellXfs>
  <cellStyles count="981">
    <cellStyle name="Millares [0] 2" xfId="27" xr:uid="{00000000-0005-0000-0000-000000000000}"/>
    <cellStyle name="Millares [0] 2 10" xfId="936" xr:uid="{C3D94187-C166-4D93-9056-C1C34672D00E}"/>
    <cellStyle name="Millares [0] 2 2" xfId="60" xr:uid="{00000000-0005-0000-0000-000001000000}"/>
    <cellStyle name="Millares [0] 2 2 2" xfId="181" xr:uid="{00000000-0005-0000-0000-000002000000}"/>
    <cellStyle name="Millares [0] 2 2 2 2" xfId="668" xr:uid="{00000000-0005-0000-0000-000003000000}"/>
    <cellStyle name="Millares [0] 2 2 2 3" xfId="911" xr:uid="{00000000-0005-0000-0000-000004000000}"/>
    <cellStyle name="Millares [0] 2 2 2 4" xfId="425" xr:uid="{00000000-0005-0000-0000-000005000000}"/>
    <cellStyle name="Millares [0] 2 2 3" xfId="154" xr:uid="{00000000-0005-0000-0000-000006000000}"/>
    <cellStyle name="Millares [0] 2 2 3 2" xfId="641" xr:uid="{00000000-0005-0000-0000-000007000000}"/>
    <cellStyle name="Millares [0] 2 2 3 3" xfId="884" xr:uid="{00000000-0005-0000-0000-000008000000}"/>
    <cellStyle name="Millares [0] 2 2 3 4" xfId="398" xr:uid="{00000000-0005-0000-0000-000009000000}"/>
    <cellStyle name="Millares [0] 2 2 4" xfId="125" xr:uid="{00000000-0005-0000-0000-00000A000000}"/>
    <cellStyle name="Millares [0] 2 2 4 2" xfId="612" xr:uid="{00000000-0005-0000-0000-00000B000000}"/>
    <cellStyle name="Millares [0] 2 2 4 3" xfId="855" xr:uid="{00000000-0005-0000-0000-00000C000000}"/>
    <cellStyle name="Millares [0] 2 2 4 4" xfId="369" xr:uid="{00000000-0005-0000-0000-00000D000000}"/>
    <cellStyle name="Millares [0] 2 2 5" xfId="304" xr:uid="{00000000-0005-0000-0000-00000E000000}"/>
    <cellStyle name="Millares [0] 2 2 5 2" xfId="547" xr:uid="{00000000-0005-0000-0000-00000F000000}"/>
    <cellStyle name="Millares [0] 2 2 5 3" xfId="790" xr:uid="{00000000-0005-0000-0000-000010000000}"/>
    <cellStyle name="Millares [0] 2 2 6" xfId="482" xr:uid="{00000000-0005-0000-0000-000011000000}"/>
    <cellStyle name="Millares [0] 2 2 7" xfId="725" xr:uid="{00000000-0005-0000-0000-000012000000}"/>
    <cellStyle name="Millares [0] 2 2 8" xfId="239" xr:uid="{00000000-0005-0000-0000-000013000000}"/>
    <cellStyle name="Millares [0] 2 2 9" xfId="969" xr:uid="{CD4514CA-61D0-4D0B-86ED-5CF50C4ABA22}"/>
    <cellStyle name="Millares [0] 2 3" xfId="166" xr:uid="{00000000-0005-0000-0000-000014000000}"/>
    <cellStyle name="Millares [0] 2 3 2" xfId="653" xr:uid="{00000000-0005-0000-0000-000015000000}"/>
    <cellStyle name="Millares [0] 2 3 3" xfId="896" xr:uid="{00000000-0005-0000-0000-000016000000}"/>
    <cellStyle name="Millares [0] 2 3 4" xfId="410" xr:uid="{00000000-0005-0000-0000-000017000000}"/>
    <cellStyle name="Millares [0] 2 4" xfId="144" xr:uid="{00000000-0005-0000-0000-000018000000}"/>
    <cellStyle name="Millares [0] 2 4 2" xfId="631" xr:uid="{00000000-0005-0000-0000-000019000000}"/>
    <cellStyle name="Millares [0] 2 4 3" xfId="874" xr:uid="{00000000-0005-0000-0000-00001A000000}"/>
    <cellStyle name="Millares [0] 2 4 4" xfId="388" xr:uid="{00000000-0005-0000-0000-00001B000000}"/>
    <cellStyle name="Millares [0] 2 5" xfId="92" xr:uid="{00000000-0005-0000-0000-00001C000000}"/>
    <cellStyle name="Millares [0] 2 5 2" xfId="579" xr:uid="{00000000-0005-0000-0000-00001D000000}"/>
    <cellStyle name="Millares [0] 2 5 3" xfId="822" xr:uid="{00000000-0005-0000-0000-00001E000000}"/>
    <cellStyle name="Millares [0] 2 5 4" xfId="336" xr:uid="{00000000-0005-0000-0000-00001F000000}"/>
    <cellStyle name="Millares [0] 2 6" xfId="271" xr:uid="{00000000-0005-0000-0000-000020000000}"/>
    <cellStyle name="Millares [0] 2 6 2" xfId="514" xr:uid="{00000000-0005-0000-0000-000021000000}"/>
    <cellStyle name="Millares [0] 2 6 3" xfId="757" xr:uid="{00000000-0005-0000-0000-000022000000}"/>
    <cellStyle name="Millares [0] 2 7" xfId="449" xr:uid="{00000000-0005-0000-0000-000023000000}"/>
    <cellStyle name="Millares [0] 2 8" xfId="692" xr:uid="{00000000-0005-0000-0000-000024000000}"/>
    <cellStyle name="Millares [0] 2 9" xfId="206" xr:uid="{00000000-0005-0000-0000-000025000000}"/>
    <cellStyle name="Millares [0] 3" xfId="16" xr:uid="{00000000-0005-0000-0000-000026000000}"/>
    <cellStyle name="Millares [0] 3 2" xfId="49" xr:uid="{00000000-0005-0000-0000-000027000000}"/>
    <cellStyle name="Millares [0] 3 2 2" xfId="172" xr:uid="{00000000-0005-0000-0000-000028000000}"/>
    <cellStyle name="Millares [0] 3 2 2 2" xfId="659" xr:uid="{00000000-0005-0000-0000-000029000000}"/>
    <cellStyle name="Millares [0] 3 2 2 3" xfId="902" xr:uid="{00000000-0005-0000-0000-00002A000000}"/>
    <cellStyle name="Millares [0] 3 2 2 4" xfId="416" xr:uid="{00000000-0005-0000-0000-00002B000000}"/>
    <cellStyle name="Millares [0] 3 2 3" xfId="114" xr:uid="{00000000-0005-0000-0000-00002C000000}"/>
    <cellStyle name="Millares [0] 3 2 3 2" xfId="601" xr:uid="{00000000-0005-0000-0000-00002D000000}"/>
    <cellStyle name="Millares [0] 3 2 3 3" xfId="844" xr:uid="{00000000-0005-0000-0000-00002E000000}"/>
    <cellStyle name="Millares [0] 3 2 3 4" xfId="358" xr:uid="{00000000-0005-0000-0000-00002F000000}"/>
    <cellStyle name="Millares [0] 3 2 4" xfId="293" xr:uid="{00000000-0005-0000-0000-000030000000}"/>
    <cellStyle name="Millares [0] 3 2 4 2" xfId="536" xr:uid="{00000000-0005-0000-0000-000031000000}"/>
    <cellStyle name="Millares [0] 3 2 4 3" xfId="779" xr:uid="{00000000-0005-0000-0000-000032000000}"/>
    <cellStyle name="Millares [0] 3 2 5" xfId="471" xr:uid="{00000000-0005-0000-0000-000033000000}"/>
    <cellStyle name="Millares [0] 3 2 6" xfId="714" xr:uid="{00000000-0005-0000-0000-000034000000}"/>
    <cellStyle name="Millares [0] 3 2 7" xfId="228" xr:uid="{00000000-0005-0000-0000-000035000000}"/>
    <cellStyle name="Millares [0] 3 2 8" xfId="958" xr:uid="{DCED953C-2381-4CB1-83BE-37AB8C8AEE4F}"/>
    <cellStyle name="Millares [0] 3 3" xfId="148" xr:uid="{00000000-0005-0000-0000-000036000000}"/>
    <cellStyle name="Millares [0] 3 3 2" xfId="635" xr:uid="{00000000-0005-0000-0000-000037000000}"/>
    <cellStyle name="Millares [0] 3 3 3" xfId="878" xr:uid="{00000000-0005-0000-0000-000038000000}"/>
    <cellStyle name="Millares [0] 3 3 4" xfId="392" xr:uid="{00000000-0005-0000-0000-000039000000}"/>
    <cellStyle name="Millares [0] 3 4" xfId="81" xr:uid="{00000000-0005-0000-0000-00003A000000}"/>
    <cellStyle name="Millares [0] 3 4 2" xfId="568" xr:uid="{00000000-0005-0000-0000-00003B000000}"/>
    <cellStyle name="Millares [0] 3 4 3" xfId="811" xr:uid="{00000000-0005-0000-0000-00003C000000}"/>
    <cellStyle name="Millares [0] 3 4 4" xfId="325" xr:uid="{00000000-0005-0000-0000-00003D000000}"/>
    <cellStyle name="Millares [0] 3 5" xfId="260" xr:uid="{00000000-0005-0000-0000-00003E000000}"/>
    <cellStyle name="Millares [0] 3 5 2" xfId="503" xr:uid="{00000000-0005-0000-0000-00003F000000}"/>
    <cellStyle name="Millares [0] 3 5 3" xfId="746" xr:uid="{00000000-0005-0000-0000-000040000000}"/>
    <cellStyle name="Millares [0] 3 6" xfId="438" xr:uid="{00000000-0005-0000-0000-000041000000}"/>
    <cellStyle name="Millares [0] 3 7" xfId="681" xr:uid="{00000000-0005-0000-0000-000042000000}"/>
    <cellStyle name="Millares [0] 3 8" xfId="195" xr:uid="{00000000-0005-0000-0000-000043000000}"/>
    <cellStyle name="Millares [0] 3 9" xfId="925" xr:uid="{2AD0C904-92DA-4BB3-8F22-48E2AD7EFB30}"/>
    <cellStyle name="Millares 2" xfId="5" xr:uid="{00000000-0005-0000-0000-000044000000}"/>
    <cellStyle name="Millares 2 10" xfId="251" xr:uid="{00000000-0005-0000-0000-000045000000}"/>
    <cellStyle name="Millares 2 10 2" xfId="494" xr:uid="{00000000-0005-0000-0000-000046000000}"/>
    <cellStyle name="Millares 2 10 3" xfId="737" xr:uid="{00000000-0005-0000-0000-000047000000}"/>
    <cellStyle name="Millares 2 11" xfId="429" xr:uid="{00000000-0005-0000-0000-000048000000}"/>
    <cellStyle name="Millares 2 12" xfId="672" xr:uid="{00000000-0005-0000-0000-000049000000}"/>
    <cellStyle name="Millares 2 13" xfId="186" xr:uid="{00000000-0005-0000-0000-00004A000000}"/>
    <cellStyle name="Millares 2 14" xfId="916" xr:uid="{07A7427A-5207-41D5-9D5B-707BF89DBC69}"/>
    <cellStyle name="Millares 2 2" xfId="8" xr:uid="{00000000-0005-0000-0000-00004B000000}"/>
    <cellStyle name="Millares 2 2 10" xfId="188" xr:uid="{00000000-0005-0000-0000-00004C000000}"/>
    <cellStyle name="Millares 2 2 11" xfId="918" xr:uid="{3DA8E1B8-808D-47E7-91B4-4D8C67866679}"/>
    <cellStyle name="Millares 2 2 2" xfId="26" xr:uid="{00000000-0005-0000-0000-00004D000000}"/>
    <cellStyle name="Millares 2 2 2 10" xfId="935" xr:uid="{12D3112F-E916-4EF2-8E2D-48F838AC000E}"/>
    <cellStyle name="Millares 2 2 2 2" xfId="59" xr:uid="{00000000-0005-0000-0000-00004E000000}"/>
    <cellStyle name="Millares 2 2 2 2 2" xfId="180" xr:uid="{00000000-0005-0000-0000-00004F000000}"/>
    <cellStyle name="Millares 2 2 2 2 2 2" xfId="667" xr:uid="{00000000-0005-0000-0000-000050000000}"/>
    <cellStyle name="Millares 2 2 2 2 2 3" xfId="910" xr:uid="{00000000-0005-0000-0000-000051000000}"/>
    <cellStyle name="Millares 2 2 2 2 2 4" xfId="424" xr:uid="{00000000-0005-0000-0000-000052000000}"/>
    <cellStyle name="Millares 2 2 2 2 3" xfId="153" xr:uid="{00000000-0005-0000-0000-000053000000}"/>
    <cellStyle name="Millares 2 2 2 2 3 2" xfId="640" xr:uid="{00000000-0005-0000-0000-000054000000}"/>
    <cellStyle name="Millares 2 2 2 2 3 3" xfId="883" xr:uid="{00000000-0005-0000-0000-000055000000}"/>
    <cellStyle name="Millares 2 2 2 2 3 4" xfId="397" xr:uid="{00000000-0005-0000-0000-000056000000}"/>
    <cellStyle name="Millares 2 2 2 2 4" xfId="124" xr:uid="{00000000-0005-0000-0000-000057000000}"/>
    <cellStyle name="Millares 2 2 2 2 4 2" xfId="611" xr:uid="{00000000-0005-0000-0000-000058000000}"/>
    <cellStyle name="Millares 2 2 2 2 4 3" xfId="854" xr:uid="{00000000-0005-0000-0000-000059000000}"/>
    <cellStyle name="Millares 2 2 2 2 4 4" xfId="368" xr:uid="{00000000-0005-0000-0000-00005A000000}"/>
    <cellStyle name="Millares 2 2 2 2 5" xfId="303" xr:uid="{00000000-0005-0000-0000-00005B000000}"/>
    <cellStyle name="Millares 2 2 2 2 5 2" xfId="546" xr:uid="{00000000-0005-0000-0000-00005C000000}"/>
    <cellStyle name="Millares 2 2 2 2 5 3" xfId="789" xr:uid="{00000000-0005-0000-0000-00005D000000}"/>
    <cellStyle name="Millares 2 2 2 2 6" xfId="481" xr:uid="{00000000-0005-0000-0000-00005E000000}"/>
    <cellStyle name="Millares 2 2 2 2 7" xfId="724" xr:uid="{00000000-0005-0000-0000-00005F000000}"/>
    <cellStyle name="Millares 2 2 2 2 8" xfId="238" xr:uid="{00000000-0005-0000-0000-000060000000}"/>
    <cellStyle name="Millares 2 2 2 2 9" xfId="968" xr:uid="{33F62FB0-C0C1-40FB-BF29-3A29E45DBA9C}"/>
    <cellStyle name="Millares 2 2 2 3" xfId="165" xr:uid="{00000000-0005-0000-0000-000061000000}"/>
    <cellStyle name="Millares 2 2 2 3 2" xfId="652" xr:uid="{00000000-0005-0000-0000-000062000000}"/>
    <cellStyle name="Millares 2 2 2 3 3" xfId="895" xr:uid="{00000000-0005-0000-0000-000063000000}"/>
    <cellStyle name="Millares 2 2 2 3 4" xfId="409" xr:uid="{00000000-0005-0000-0000-000064000000}"/>
    <cellStyle name="Millares 2 2 2 4" xfId="143" xr:uid="{00000000-0005-0000-0000-000065000000}"/>
    <cellStyle name="Millares 2 2 2 4 2" xfId="630" xr:uid="{00000000-0005-0000-0000-000066000000}"/>
    <cellStyle name="Millares 2 2 2 4 3" xfId="873" xr:uid="{00000000-0005-0000-0000-000067000000}"/>
    <cellStyle name="Millares 2 2 2 4 4" xfId="387" xr:uid="{00000000-0005-0000-0000-000068000000}"/>
    <cellStyle name="Millares 2 2 2 5" xfId="91" xr:uid="{00000000-0005-0000-0000-000069000000}"/>
    <cellStyle name="Millares 2 2 2 5 2" xfId="578" xr:uid="{00000000-0005-0000-0000-00006A000000}"/>
    <cellStyle name="Millares 2 2 2 5 3" xfId="821" xr:uid="{00000000-0005-0000-0000-00006B000000}"/>
    <cellStyle name="Millares 2 2 2 5 4" xfId="335" xr:uid="{00000000-0005-0000-0000-00006C000000}"/>
    <cellStyle name="Millares 2 2 2 6" xfId="270" xr:uid="{00000000-0005-0000-0000-00006D000000}"/>
    <cellStyle name="Millares 2 2 2 6 2" xfId="513" xr:uid="{00000000-0005-0000-0000-00006E000000}"/>
    <cellStyle name="Millares 2 2 2 6 3" xfId="756" xr:uid="{00000000-0005-0000-0000-00006F000000}"/>
    <cellStyle name="Millares 2 2 2 7" xfId="448" xr:uid="{00000000-0005-0000-0000-000070000000}"/>
    <cellStyle name="Millares 2 2 2 8" xfId="691" xr:uid="{00000000-0005-0000-0000-000071000000}"/>
    <cellStyle name="Millares 2 2 2 9" xfId="205" xr:uid="{00000000-0005-0000-0000-000072000000}"/>
    <cellStyle name="Millares 2 2 3" xfId="15" xr:uid="{00000000-0005-0000-0000-000073000000}"/>
    <cellStyle name="Millares 2 2 3 2" xfId="48" xr:uid="{00000000-0005-0000-0000-000074000000}"/>
    <cellStyle name="Millares 2 2 3 2 2" xfId="171" xr:uid="{00000000-0005-0000-0000-000075000000}"/>
    <cellStyle name="Millares 2 2 3 2 2 2" xfId="658" xr:uid="{00000000-0005-0000-0000-000076000000}"/>
    <cellStyle name="Millares 2 2 3 2 2 3" xfId="901" xr:uid="{00000000-0005-0000-0000-000077000000}"/>
    <cellStyle name="Millares 2 2 3 2 2 4" xfId="415" xr:uid="{00000000-0005-0000-0000-000078000000}"/>
    <cellStyle name="Millares 2 2 3 2 3" xfId="113" xr:uid="{00000000-0005-0000-0000-000079000000}"/>
    <cellStyle name="Millares 2 2 3 2 3 2" xfId="600" xr:uid="{00000000-0005-0000-0000-00007A000000}"/>
    <cellStyle name="Millares 2 2 3 2 3 3" xfId="843" xr:uid="{00000000-0005-0000-0000-00007B000000}"/>
    <cellStyle name="Millares 2 2 3 2 3 4" xfId="357" xr:uid="{00000000-0005-0000-0000-00007C000000}"/>
    <cellStyle name="Millares 2 2 3 2 4" xfId="292" xr:uid="{00000000-0005-0000-0000-00007D000000}"/>
    <cellStyle name="Millares 2 2 3 2 4 2" xfId="535" xr:uid="{00000000-0005-0000-0000-00007E000000}"/>
    <cellStyle name="Millares 2 2 3 2 4 3" xfId="778" xr:uid="{00000000-0005-0000-0000-00007F000000}"/>
    <cellStyle name="Millares 2 2 3 2 5" xfId="470" xr:uid="{00000000-0005-0000-0000-000080000000}"/>
    <cellStyle name="Millares 2 2 3 2 6" xfId="713" xr:uid="{00000000-0005-0000-0000-000081000000}"/>
    <cellStyle name="Millares 2 2 3 2 7" xfId="227" xr:uid="{00000000-0005-0000-0000-000082000000}"/>
    <cellStyle name="Millares 2 2 3 2 8" xfId="957" xr:uid="{60A206D6-46D3-4B95-A155-9530DAD4AAD3}"/>
    <cellStyle name="Millares 2 2 3 3" xfId="147" xr:uid="{00000000-0005-0000-0000-000083000000}"/>
    <cellStyle name="Millares 2 2 3 3 2" xfId="634" xr:uid="{00000000-0005-0000-0000-000084000000}"/>
    <cellStyle name="Millares 2 2 3 3 3" xfId="877" xr:uid="{00000000-0005-0000-0000-000085000000}"/>
    <cellStyle name="Millares 2 2 3 3 4" xfId="391" xr:uid="{00000000-0005-0000-0000-000086000000}"/>
    <cellStyle name="Millares 2 2 3 4" xfId="80" xr:uid="{00000000-0005-0000-0000-000087000000}"/>
    <cellStyle name="Millares 2 2 3 4 2" xfId="567" xr:uid="{00000000-0005-0000-0000-000088000000}"/>
    <cellStyle name="Millares 2 2 3 4 3" xfId="810" xr:uid="{00000000-0005-0000-0000-000089000000}"/>
    <cellStyle name="Millares 2 2 3 4 4" xfId="324" xr:uid="{00000000-0005-0000-0000-00008A000000}"/>
    <cellStyle name="Millares 2 2 3 5" xfId="259" xr:uid="{00000000-0005-0000-0000-00008B000000}"/>
    <cellStyle name="Millares 2 2 3 5 2" xfId="502" xr:uid="{00000000-0005-0000-0000-00008C000000}"/>
    <cellStyle name="Millares 2 2 3 5 3" xfId="745" xr:uid="{00000000-0005-0000-0000-00008D000000}"/>
    <cellStyle name="Millares 2 2 3 6" xfId="437" xr:uid="{00000000-0005-0000-0000-00008E000000}"/>
    <cellStyle name="Millares 2 2 3 7" xfId="680" xr:uid="{00000000-0005-0000-0000-00008F000000}"/>
    <cellStyle name="Millares 2 2 3 8" xfId="194" xr:uid="{00000000-0005-0000-0000-000090000000}"/>
    <cellStyle name="Millares 2 2 3 9" xfId="924" xr:uid="{C710EAEF-6E65-4DB7-8955-AEBC4B359EA7}"/>
    <cellStyle name="Millares 2 2 4" xfId="42" xr:uid="{00000000-0005-0000-0000-000091000000}"/>
    <cellStyle name="Millares 2 2 4 2" xfId="157" xr:uid="{00000000-0005-0000-0000-000092000000}"/>
    <cellStyle name="Millares 2 2 4 2 2" xfId="644" xr:uid="{00000000-0005-0000-0000-000093000000}"/>
    <cellStyle name="Millares 2 2 4 2 3" xfId="887" xr:uid="{00000000-0005-0000-0000-000094000000}"/>
    <cellStyle name="Millares 2 2 4 2 4" xfId="401" xr:uid="{00000000-0005-0000-0000-000095000000}"/>
    <cellStyle name="Millares 2 2 4 3" xfId="107" xr:uid="{00000000-0005-0000-0000-000096000000}"/>
    <cellStyle name="Millares 2 2 4 3 2" xfId="594" xr:uid="{00000000-0005-0000-0000-000097000000}"/>
    <cellStyle name="Millares 2 2 4 3 3" xfId="837" xr:uid="{00000000-0005-0000-0000-000098000000}"/>
    <cellStyle name="Millares 2 2 4 3 4" xfId="351" xr:uid="{00000000-0005-0000-0000-000099000000}"/>
    <cellStyle name="Millares 2 2 4 4" xfId="286" xr:uid="{00000000-0005-0000-0000-00009A000000}"/>
    <cellStyle name="Millares 2 2 4 4 2" xfId="529" xr:uid="{00000000-0005-0000-0000-00009B000000}"/>
    <cellStyle name="Millares 2 2 4 4 3" xfId="772" xr:uid="{00000000-0005-0000-0000-00009C000000}"/>
    <cellStyle name="Millares 2 2 4 5" xfId="464" xr:uid="{00000000-0005-0000-0000-00009D000000}"/>
    <cellStyle name="Millares 2 2 4 6" xfId="707" xr:uid="{00000000-0005-0000-0000-00009E000000}"/>
    <cellStyle name="Millares 2 2 4 7" xfId="221" xr:uid="{00000000-0005-0000-0000-00009F000000}"/>
    <cellStyle name="Millares 2 2 4 8" xfId="951" xr:uid="{317FE223-9CD1-4EFA-8502-827275C8F848}"/>
    <cellStyle name="Millares 2 2 5" xfId="138" xr:uid="{00000000-0005-0000-0000-0000A0000000}"/>
    <cellStyle name="Millares 2 2 5 2" xfId="625" xr:uid="{00000000-0005-0000-0000-0000A1000000}"/>
    <cellStyle name="Millares 2 2 5 3" xfId="868" xr:uid="{00000000-0005-0000-0000-0000A2000000}"/>
    <cellStyle name="Millares 2 2 5 4" xfId="382" xr:uid="{00000000-0005-0000-0000-0000A3000000}"/>
    <cellStyle name="Millares 2 2 6" xfId="74" xr:uid="{00000000-0005-0000-0000-0000A4000000}"/>
    <cellStyle name="Millares 2 2 6 2" xfId="561" xr:uid="{00000000-0005-0000-0000-0000A5000000}"/>
    <cellStyle name="Millares 2 2 6 3" xfId="804" xr:uid="{00000000-0005-0000-0000-0000A6000000}"/>
    <cellStyle name="Millares 2 2 6 4" xfId="318" xr:uid="{00000000-0005-0000-0000-0000A7000000}"/>
    <cellStyle name="Millares 2 2 7" xfId="253" xr:uid="{00000000-0005-0000-0000-0000A8000000}"/>
    <cellStyle name="Millares 2 2 7 2" xfId="496" xr:uid="{00000000-0005-0000-0000-0000A9000000}"/>
    <cellStyle name="Millares 2 2 7 3" xfId="739" xr:uid="{00000000-0005-0000-0000-0000AA000000}"/>
    <cellStyle name="Millares 2 2 8" xfId="431" xr:uid="{00000000-0005-0000-0000-0000AB000000}"/>
    <cellStyle name="Millares 2 2 9" xfId="674" xr:uid="{00000000-0005-0000-0000-0000AC000000}"/>
    <cellStyle name="Millares 2 3" xfId="9" xr:uid="{00000000-0005-0000-0000-0000AD000000}"/>
    <cellStyle name="Millares 2 3 10" xfId="189" xr:uid="{00000000-0005-0000-0000-0000AE000000}"/>
    <cellStyle name="Millares 2 3 11" xfId="919" xr:uid="{9E0D0487-AE96-4FB4-A508-1FDD1A7ADE31}"/>
    <cellStyle name="Millares 2 3 2" xfId="29" xr:uid="{00000000-0005-0000-0000-0000AF000000}"/>
    <cellStyle name="Millares 2 3 2 10" xfId="938" xr:uid="{4EF85317-7FCA-42F5-B894-ACE2253DB0F8}"/>
    <cellStyle name="Millares 2 3 2 2" xfId="62" xr:uid="{00000000-0005-0000-0000-0000B0000000}"/>
    <cellStyle name="Millares 2 3 2 2 2" xfId="183" xr:uid="{00000000-0005-0000-0000-0000B1000000}"/>
    <cellStyle name="Millares 2 3 2 2 2 2" xfId="670" xr:uid="{00000000-0005-0000-0000-0000B2000000}"/>
    <cellStyle name="Millares 2 3 2 2 2 3" xfId="913" xr:uid="{00000000-0005-0000-0000-0000B3000000}"/>
    <cellStyle name="Millares 2 3 2 2 2 4" xfId="427" xr:uid="{00000000-0005-0000-0000-0000B4000000}"/>
    <cellStyle name="Millares 2 3 2 2 3" xfId="155" xr:uid="{00000000-0005-0000-0000-0000B5000000}"/>
    <cellStyle name="Millares 2 3 2 2 3 2" xfId="642" xr:uid="{00000000-0005-0000-0000-0000B6000000}"/>
    <cellStyle name="Millares 2 3 2 2 3 3" xfId="885" xr:uid="{00000000-0005-0000-0000-0000B7000000}"/>
    <cellStyle name="Millares 2 3 2 2 3 4" xfId="399" xr:uid="{00000000-0005-0000-0000-0000B8000000}"/>
    <cellStyle name="Millares 2 3 2 2 4" xfId="127" xr:uid="{00000000-0005-0000-0000-0000B9000000}"/>
    <cellStyle name="Millares 2 3 2 2 4 2" xfId="614" xr:uid="{00000000-0005-0000-0000-0000BA000000}"/>
    <cellStyle name="Millares 2 3 2 2 4 3" xfId="857" xr:uid="{00000000-0005-0000-0000-0000BB000000}"/>
    <cellStyle name="Millares 2 3 2 2 4 4" xfId="371" xr:uid="{00000000-0005-0000-0000-0000BC000000}"/>
    <cellStyle name="Millares 2 3 2 2 5" xfId="306" xr:uid="{00000000-0005-0000-0000-0000BD000000}"/>
    <cellStyle name="Millares 2 3 2 2 5 2" xfId="549" xr:uid="{00000000-0005-0000-0000-0000BE000000}"/>
    <cellStyle name="Millares 2 3 2 2 5 3" xfId="792" xr:uid="{00000000-0005-0000-0000-0000BF000000}"/>
    <cellStyle name="Millares 2 3 2 2 6" xfId="484" xr:uid="{00000000-0005-0000-0000-0000C0000000}"/>
    <cellStyle name="Millares 2 3 2 2 7" xfId="727" xr:uid="{00000000-0005-0000-0000-0000C1000000}"/>
    <cellStyle name="Millares 2 3 2 2 8" xfId="241" xr:uid="{00000000-0005-0000-0000-0000C2000000}"/>
    <cellStyle name="Millares 2 3 2 2 9" xfId="971" xr:uid="{E02BA312-818A-4FF2-91D9-C2F4E63F1DA0}"/>
    <cellStyle name="Millares 2 3 2 3" xfId="168" xr:uid="{00000000-0005-0000-0000-0000C3000000}"/>
    <cellStyle name="Millares 2 3 2 3 2" xfId="655" xr:uid="{00000000-0005-0000-0000-0000C4000000}"/>
    <cellStyle name="Millares 2 3 2 3 3" xfId="898" xr:uid="{00000000-0005-0000-0000-0000C5000000}"/>
    <cellStyle name="Millares 2 3 2 3 4" xfId="412" xr:uid="{00000000-0005-0000-0000-0000C6000000}"/>
    <cellStyle name="Millares 2 3 2 4" xfId="145" xr:uid="{00000000-0005-0000-0000-0000C7000000}"/>
    <cellStyle name="Millares 2 3 2 4 2" xfId="632" xr:uid="{00000000-0005-0000-0000-0000C8000000}"/>
    <cellStyle name="Millares 2 3 2 4 3" xfId="875" xr:uid="{00000000-0005-0000-0000-0000C9000000}"/>
    <cellStyle name="Millares 2 3 2 4 4" xfId="389" xr:uid="{00000000-0005-0000-0000-0000CA000000}"/>
    <cellStyle name="Millares 2 3 2 5" xfId="94" xr:uid="{00000000-0005-0000-0000-0000CB000000}"/>
    <cellStyle name="Millares 2 3 2 5 2" xfId="581" xr:uid="{00000000-0005-0000-0000-0000CC000000}"/>
    <cellStyle name="Millares 2 3 2 5 3" xfId="824" xr:uid="{00000000-0005-0000-0000-0000CD000000}"/>
    <cellStyle name="Millares 2 3 2 5 4" xfId="338" xr:uid="{00000000-0005-0000-0000-0000CE000000}"/>
    <cellStyle name="Millares 2 3 2 6" xfId="273" xr:uid="{00000000-0005-0000-0000-0000CF000000}"/>
    <cellStyle name="Millares 2 3 2 6 2" xfId="516" xr:uid="{00000000-0005-0000-0000-0000D0000000}"/>
    <cellStyle name="Millares 2 3 2 6 3" xfId="759" xr:uid="{00000000-0005-0000-0000-0000D1000000}"/>
    <cellStyle name="Millares 2 3 2 7" xfId="451" xr:uid="{00000000-0005-0000-0000-0000D2000000}"/>
    <cellStyle name="Millares 2 3 2 8" xfId="694" xr:uid="{00000000-0005-0000-0000-0000D3000000}"/>
    <cellStyle name="Millares 2 3 2 9" xfId="208" xr:uid="{00000000-0005-0000-0000-0000D4000000}"/>
    <cellStyle name="Millares 2 3 3" xfId="18" xr:uid="{00000000-0005-0000-0000-0000D5000000}"/>
    <cellStyle name="Millares 2 3 3 2" xfId="51" xr:uid="{00000000-0005-0000-0000-0000D6000000}"/>
    <cellStyle name="Millares 2 3 3 2 2" xfId="173" xr:uid="{00000000-0005-0000-0000-0000D7000000}"/>
    <cellStyle name="Millares 2 3 3 2 2 2" xfId="660" xr:uid="{00000000-0005-0000-0000-0000D8000000}"/>
    <cellStyle name="Millares 2 3 3 2 2 3" xfId="903" xr:uid="{00000000-0005-0000-0000-0000D9000000}"/>
    <cellStyle name="Millares 2 3 3 2 2 4" xfId="417" xr:uid="{00000000-0005-0000-0000-0000DA000000}"/>
    <cellStyle name="Millares 2 3 3 2 3" xfId="116" xr:uid="{00000000-0005-0000-0000-0000DB000000}"/>
    <cellStyle name="Millares 2 3 3 2 3 2" xfId="603" xr:uid="{00000000-0005-0000-0000-0000DC000000}"/>
    <cellStyle name="Millares 2 3 3 2 3 3" xfId="846" xr:uid="{00000000-0005-0000-0000-0000DD000000}"/>
    <cellStyle name="Millares 2 3 3 2 3 4" xfId="360" xr:uid="{00000000-0005-0000-0000-0000DE000000}"/>
    <cellStyle name="Millares 2 3 3 2 4" xfId="295" xr:uid="{00000000-0005-0000-0000-0000DF000000}"/>
    <cellStyle name="Millares 2 3 3 2 4 2" xfId="538" xr:uid="{00000000-0005-0000-0000-0000E0000000}"/>
    <cellStyle name="Millares 2 3 3 2 4 3" xfId="781" xr:uid="{00000000-0005-0000-0000-0000E1000000}"/>
    <cellStyle name="Millares 2 3 3 2 5" xfId="473" xr:uid="{00000000-0005-0000-0000-0000E2000000}"/>
    <cellStyle name="Millares 2 3 3 2 6" xfId="716" xr:uid="{00000000-0005-0000-0000-0000E3000000}"/>
    <cellStyle name="Millares 2 3 3 2 7" xfId="230" xr:uid="{00000000-0005-0000-0000-0000E4000000}"/>
    <cellStyle name="Millares 2 3 3 2 8" xfId="960" xr:uid="{9ED3883B-6074-406C-A040-0F8FDE670CFE}"/>
    <cellStyle name="Millares 2 3 3 3" xfId="149" xr:uid="{00000000-0005-0000-0000-0000E5000000}"/>
    <cellStyle name="Millares 2 3 3 3 2" xfId="636" xr:uid="{00000000-0005-0000-0000-0000E6000000}"/>
    <cellStyle name="Millares 2 3 3 3 3" xfId="879" xr:uid="{00000000-0005-0000-0000-0000E7000000}"/>
    <cellStyle name="Millares 2 3 3 3 4" xfId="393" xr:uid="{00000000-0005-0000-0000-0000E8000000}"/>
    <cellStyle name="Millares 2 3 3 4" xfId="83" xr:uid="{00000000-0005-0000-0000-0000E9000000}"/>
    <cellStyle name="Millares 2 3 3 4 2" xfId="570" xr:uid="{00000000-0005-0000-0000-0000EA000000}"/>
    <cellStyle name="Millares 2 3 3 4 3" xfId="813" xr:uid="{00000000-0005-0000-0000-0000EB000000}"/>
    <cellStyle name="Millares 2 3 3 4 4" xfId="327" xr:uid="{00000000-0005-0000-0000-0000EC000000}"/>
    <cellStyle name="Millares 2 3 3 5" xfId="262" xr:uid="{00000000-0005-0000-0000-0000ED000000}"/>
    <cellStyle name="Millares 2 3 3 5 2" xfId="505" xr:uid="{00000000-0005-0000-0000-0000EE000000}"/>
    <cellStyle name="Millares 2 3 3 5 3" xfId="748" xr:uid="{00000000-0005-0000-0000-0000EF000000}"/>
    <cellStyle name="Millares 2 3 3 6" xfId="440" xr:uid="{00000000-0005-0000-0000-0000F0000000}"/>
    <cellStyle name="Millares 2 3 3 7" xfId="683" xr:uid="{00000000-0005-0000-0000-0000F1000000}"/>
    <cellStyle name="Millares 2 3 3 8" xfId="197" xr:uid="{00000000-0005-0000-0000-0000F2000000}"/>
    <cellStyle name="Millares 2 3 3 9" xfId="927" xr:uid="{3C6EE81F-F3F7-44D5-B8A9-67FF3DA6085D}"/>
    <cellStyle name="Millares 2 3 4" xfId="43" xr:uid="{00000000-0005-0000-0000-0000F3000000}"/>
    <cellStyle name="Millares 2 3 4 2" xfId="158" xr:uid="{00000000-0005-0000-0000-0000F4000000}"/>
    <cellStyle name="Millares 2 3 4 2 2" xfId="645" xr:uid="{00000000-0005-0000-0000-0000F5000000}"/>
    <cellStyle name="Millares 2 3 4 2 3" xfId="888" xr:uid="{00000000-0005-0000-0000-0000F6000000}"/>
    <cellStyle name="Millares 2 3 4 2 4" xfId="402" xr:uid="{00000000-0005-0000-0000-0000F7000000}"/>
    <cellStyle name="Millares 2 3 4 3" xfId="108" xr:uid="{00000000-0005-0000-0000-0000F8000000}"/>
    <cellStyle name="Millares 2 3 4 3 2" xfId="595" xr:uid="{00000000-0005-0000-0000-0000F9000000}"/>
    <cellStyle name="Millares 2 3 4 3 3" xfId="838" xr:uid="{00000000-0005-0000-0000-0000FA000000}"/>
    <cellStyle name="Millares 2 3 4 3 4" xfId="352" xr:uid="{00000000-0005-0000-0000-0000FB000000}"/>
    <cellStyle name="Millares 2 3 4 4" xfId="287" xr:uid="{00000000-0005-0000-0000-0000FC000000}"/>
    <cellStyle name="Millares 2 3 4 4 2" xfId="530" xr:uid="{00000000-0005-0000-0000-0000FD000000}"/>
    <cellStyle name="Millares 2 3 4 4 3" xfId="773" xr:uid="{00000000-0005-0000-0000-0000FE000000}"/>
    <cellStyle name="Millares 2 3 4 5" xfId="465" xr:uid="{00000000-0005-0000-0000-0000FF000000}"/>
    <cellStyle name="Millares 2 3 4 6" xfId="708" xr:uid="{00000000-0005-0000-0000-000000010000}"/>
    <cellStyle name="Millares 2 3 4 7" xfId="222" xr:uid="{00000000-0005-0000-0000-000001010000}"/>
    <cellStyle name="Millares 2 3 4 8" xfId="952" xr:uid="{1C07D6EA-3911-4F2D-83F6-06E27F0DD85D}"/>
    <cellStyle name="Millares 2 3 5" xfId="139" xr:uid="{00000000-0005-0000-0000-000002010000}"/>
    <cellStyle name="Millares 2 3 5 2" xfId="626" xr:uid="{00000000-0005-0000-0000-000003010000}"/>
    <cellStyle name="Millares 2 3 5 3" xfId="869" xr:uid="{00000000-0005-0000-0000-000004010000}"/>
    <cellStyle name="Millares 2 3 5 4" xfId="383" xr:uid="{00000000-0005-0000-0000-000005010000}"/>
    <cellStyle name="Millares 2 3 6" xfId="75" xr:uid="{00000000-0005-0000-0000-000006010000}"/>
    <cellStyle name="Millares 2 3 6 2" xfId="562" xr:uid="{00000000-0005-0000-0000-000007010000}"/>
    <cellStyle name="Millares 2 3 6 3" xfId="805" xr:uid="{00000000-0005-0000-0000-000008010000}"/>
    <cellStyle name="Millares 2 3 6 4" xfId="319" xr:uid="{00000000-0005-0000-0000-000009010000}"/>
    <cellStyle name="Millares 2 3 7" xfId="254" xr:uid="{00000000-0005-0000-0000-00000A010000}"/>
    <cellStyle name="Millares 2 3 7 2" xfId="497" xr:uid="{00000000-0005-0000-0000-00000B010000}"/>
    <cellStyle name="Millares 2 3 7 3" xfId="740" xr:uid="{00000000-0005-0000-0000-00000C010000}"/>
    <cellStyle name="Millares 2 3 8" xfId="432" xr:uid="{00000000-0005-0000-0000-00000D010000}"/>
    <cellStyle name="Millares 2 3 9" xfId="675" xr:uid="{00000000-0005-0000-0000-00000E010000}"/>
    <cellStyle name="Millares 2 4" xfId="20" xr:uid="{00000000-0005-0000-0000-00000F010000}"/>
    <cellStyle name="Millares 2 4 10" xfId="929" xr:uid="{724208D8-798B-4705-A0A1-8E88BEFE9DF8}"/>
    <cellStyle name="Millares 2 4 2" xfId="53" xr:uid="{00000000-0005-0000-0000-000010010000}"/>
    <cellStyle name="Millares 2 4 2 2" xfId="174" xr:uid="{00000000-0005-0000-0000-000011010000}"/>
    <cellStyle name="Millares 2 4 2 2 2" xfId="661" xr:uid="{00000000-0005-0000-0000-000012010000}"/>
    <cellStyle name="Millares 2 4 2 2 3" xfId="904" xr:uid="{00000000-0005-0000-0000-000013010000}"/>
    <cellStyle name="Millares 2 4 2 2 4" xfId="418" xr:uid="{00000000-0005-0000-0000-000014010000}"/>
    <cellStyle name="Millares 2 4 2 3" xfId="150" xr:uid="{00000000-0005-0000-0000-000015010000}"/>
    <cellStyle name="Millares 2 4 2 3 2" xfId="637" xr:uid="{00000000-0005-0000-0000-000016010000}"/>
    <cellStyle name="Millares 2 4 2 3 3" xfId="880" xr:uid="{00000000-0005-0000-0000-000017010000}"/>
    <cellStyle name="Millares 2 4 2 3 4" xfId="394" xr:uid="{00000000-0005-0000-0000-000018010000}"/>
    <cellStyle name="Millares 2 4 2 4" xfId="118" xr:uid="{00000000-0005-0000-0000-000019010000}"/>
    <cellStyle name="Millares 2 4 2 4 2" xfId="605" xr:uid="{00000000-0005-0000-0000-00001A010000}"/>
    <cellStyle name="Millares 2 4 2 4 3" xfId="848" xr:uid="{00000000-0005-0000-0000-00001B010000}"/>
    <cellStyle name="Millares 2 4 2 4 4" xfId="362" xr:uid="{00000000-0005-0000-0000-00001C010000}"/>
    <cellStyle name="Millares 2 4 2 5" xfId="297" xr:uid="{00000000-0005-0000-0000-00001D010000}"/>
    <cellStyle name="Millares 2 4 2 5 2" xfId="540" xr:uid="{00000000-0005-0000-0000-00001E010000}"/>
    <cellStyle name="Millares 2 4 2 5 3" xfId="783" xr:uid="{00000000-0005-0000-0000-00001F010000}"/>
    <cellStyle name="Millares 2 4 2 6" xfId="475" xr:uid="{00000000-0005-0000-0000-000020010000}"/>
    <cellStyle name="Millares 2 4 2 7" xfId="718" xr:uid="{00000000-0005-0000-0000-000021010000}"/>
    <cellStyle name="Millares 2 4 2 8" xfId="232" xr:uid="{00000000-0005-0000-0000-000022010000}"/>
    <cellStyle name="Millares 2 4 2 9" xfId="962" xr:uid="{26F030CA-6CF1-46EF-A9D2-BECBAC8CDD64}"/>
    <cellStyle name="Millares 2 4 3" xfId="159" xr:uid="{00000000-0005-0000-0000-000023010000}"/>
    <cellStyle name="Millares 2 4 3 2" xfId="646" xr:uid="{00000000-0005-0000-0000-000024010000}"/>
    <cellStyle name="Millares 2 4 3 3" xfId="889" xr:uid="{00000000-0005-0000-0000-000025010000}"/>
    <cellStyle name="Millares 2 4 3 4" xfId="403" xr:uid="{00000000-0005-0000-0000-000026010000}"/>
    <cellStyle name="Millares 2 4 4" xfId="140" xr:uid="{00000000-0005-0000-0000-000027010000}"/>
    <cellStyle name="Millares 2 4 4 2" xfId="627" xr:uid="{00000000-0005-0000-0000-000028010000}"/>
    <cellStyle name="Millares 2 4 4 3" xfId="870" xr:uid="{00000000-0005-0000-0000-000029010000}"/>
    <cellStyle name="Millares 2 4 4 4" xfId="384" xr:uid="{00000000-0005-0000-0000-00002A010000}"/>
    <cellStyle name="Millares 2 4 5" xfId="85" xr:uid="{00000000-0005-0000-0000-00002B010000}"/>
    <cellStyle name="Millares 2 4 5 2" xfId="572" xr:uid="{00000000-0005-0000-0000-00002C010000}"/>
    <cellStyle name="Millares 2 4 5 3" xfId="815" xr:uid="{00000000-0005-0000-0000-00002D010000}"/>
    <cellStyle name="Millares 2 4 5 4" xfId="329" xr:uid="{00000000-0005-0000-0000-00002E010000}"/>
    <cellStyle name="Millares 2 4 6" xfId="264" xr:uid="{00000000-0005-0000-0000-00002F010000}"/>
    <cellStyle name="Millares 2 4 6 2" xfId="507" xr:uid="{00000000-0005-0000-0000-000030010000}"/>
    <cellStyle name="Millares 2 4 6 3" xfId="750" xr:uid="{00000000-0005-0000-0000-000031010000}"/>
    <cellStyle name="Millares 2 4 7" xfId="442" xr:uid="{00000000-0005-0000-0000-000032010000}"/>
    <cellStyle name="Millares 2 4 8" xfId="685" xr:uid="{00000000-0005-0000-0000-000033010000}"/>
    <cellStyle name="Millares 2 4 9" xfId="199" xr:uid="{00000000-0005-0000-0000-000034010000}"/>
    <cellStyle name="Millares 2 5" xfId="22" xr:uid="{00000000-0005-0000-0000-000035010000}"/>
    <cellStyle name="Millares 2 5 10" xfId="931" xr:uid="{8793F015-931E-40C9-B76D-94A49186B049}"/>
    <cellStyle name="Millares 2 5 2" xfId="55" xr:uid="{00000000-0005-0000-0000-000036010000}"/>
    <cellStyle name="Millares 2 5 2 2" xfId="176" xr:uid="{00000000-0005-0000-0000-000037010000}"/>
    <cellStyle name="Millares 2 5 2 2 2" xfId="663" xr:uid="{00000000-0005-0000-0000-000038010000}"/>
    <cellStyle name="Millares 2 5 2 2 3" xfId="906" xr:uid="{00000000-0005-0000-0000-000039010000}"/>
    <cellStyle name="Millares 2 5 2 2 4" xfId="420" xr:uid="{00000000-0005-0000-0000-00003A010000}"/>
    <cellStyle name="Millares 2 5 2 3" xfId="151" xr:uid="{00000000-0005-0000-0000-00003B010000}"/>
    <cellStyle name="Millares 2 5 2 3 2" xfId="638" xr:uid="{00000000-0005-0000-0000-00003C010000}"/>
    <cellStyle name="Millares 2 5 2 3 3" xfId="881" xr:uid="{00000000-0005-0000-0000-00003D010000}"/>
    <cellStyle name="Millares 2 5 2 3 4" xfId="395" xr:uid="{00000000-0005-0000-0000-00003E010000}"/>
    <cellStyle name="Millares 2 5 2 4" xfId="120" xr:uid="{00000000-0005-0000-0000-00003F010000}"/>
    <cellStyle name="Millares 2 5 2 4 2" xfId="607" xr:uid="{00000000-0005-0000-0000-000040010000}"/>
    <cellStyle name="Millares 2 5 2 4 3" xfId="850" xr:uid="{00000000-0005-0000-0000-000041010000}"/>
    <cellStyle name="Millares 2 5 2 4 4" xfId="364" xr:uid="{00000000-0005-0000-0000-000042010000}"/>
    <cellStyle name="Millares 2 5 2 5" xfId="299" xr:uid="{00000000-0005-0000-0000-000043010000}"/>
    <cellStyle name="Millares 2 5 2 5 2" xfId="542" xr:uid="{00000000-0005-0000-0000-000044010000}"/>
    <cellStyle name="Millares 2 5 2 5 3" xfId="785" xr:uid="{00000000-0005-0000-0000-000045010000}"/>
    <cellStyle name="Millares 2 5 2 6" xfId="477" xr:uid="{00000000-0005-0000-0000-000046010000}"/>
    <cellStyle name="Millares 2 5 2 7" xfId="720" xr:uid="{00000000-0005-0000-0000-000047010000}"/>
    <cellStyle name="Millares 2 5 2 8" xfId="234" xr:uid="{00000000-0005-0000-0000-000048010000}"/>
    <cellStyle name="Millares 2 5 2 9" xfId="964" xr:uid="{F67D753C-8A27-4C12-B06E-52B1A9032ED0}"/>
    <cellStyle name="Millares 2 5 3" xfId="161" xr:uid="{00000000-0005-0000-0000-000049010000}"/>
    <cellStyle name="Millares 2 5 3 2" xfId="648" xr:uid="{00000000-0005-0000-0000-00004A010000}"/>
    <cellStyle name="Millares 2 5 3 3" xfId="891" xr:uid="{00000000-0005-0000-0000-00004B010000}"/>
    <cellStyle name="Millares 2 5 3 4" xfId="405" xr:uid="{00000000-0005-0000-0000-00004C010000}"/>
    <cellStyle name="Millares 2 5 4" xfId="141" xr:uid="{00000000-0005-0000-0000-00004D010000}"/>
    <cellStyle name="Millares 2 5 4 2" xfId="628" xr:uid="{00000000-0005-0000-0000-00004E010000}"/>
    <cellStyle name="Millares 2 5 4 3" xfId="871" xr:uid="{00000000-0005-0000-0000-00004F010000}"/>
    <cellStyle name="Millares 2 5 4 4" xfId="385" xr:uid="{00000000-0005-0000-0000-000050010000}"/>
    <cellStyle name="Millares 2 5 5" xfId="87" xr:uid="{00000000-0005-0000-0000-000051010000}"/>
    <cellStyle name="Millares 2 5 5 2" xfId="574" xr:uid="{00000000-0005-0000-0000-000052010000}"/>
    <cellStyle name="Millares 2 5 5 3" xfId="817" xr:uid="{00000000-0005-0000-0000-000053010000}"/>
    <cellStyle name="Millares 2 5 5 4" xfId="331" xr:uid="{00000000-0005-0000-0000-000054010000}"/>
    <cellStyle name="Millares 2 5 6" xfId="266" xr:uid="{00000000-0005-0000-0000-000055010000}"/>
    <cellStyle name="Millares 2 5 6 2" xfId="509" xr:uid="{00000000-0005-0000-0000-000056010000}"/>
    <cellStyle name="Millares 2 5 6 3" xfId="752" xr:uid="{00000000-0005-0000-0000-000057010000}"/>
    <cellStyle name="Millares 2 5 7" xfId="444" xr:uid="{00000000-0005-0000-0000-000058010000}"/>
    <cellStyle name="Millares 2 5 8" xfId="687" xr:uid="{00000000-0005-0000-0000-000059010000}"/>
    <cellStyle name="Millares 2 5 9" xfId="201" xr:uid="{00000000-0005-0000-0000-00005A010000}"/>
    <cellStyle name="Millares 2 6" xfId="12" xr:uid="{00000000-0005-0000-0000-00005B010000}"/>
    <cellStyle name="Millares 2 6 2" xfId="46" xr:uid="{00000000-0005-0000-0000-00005C010000}"/>
    <cellStyle name="Millares 2 6 2 2" xfId="170" xr:uid="{00000000-0005-0000-0000-00005D010000}"/>
    <cellStyle name="Millares 2 6 2 2 2" xfId="657" xr:uid="{00000000-0005-0000-0000-00005E010000}"/>
    <cellStyle name="Millares 2 6 2 2 3" xfId="900" xr:uid="{00000000-0005-0000-0000-00005F010000}"/>
    <cellStyle name="Millares 2 6 2 2 4" xfId="414" xr:uid="{00000000-0005-0000-0000-000060010000}"/>
    <cellStyle name="Millares 2 6 2 3" xfId="111" xr:uid="{00000000-0005-0000-0000-000061010000}"/>
    <cellStyle name="Millares 2 6 2 3 2" xfId="598" xr:uid="{00000000-0005-0000-0000-000062010000}"/>
    <cellStyle name="Millares 2 6 2 3 3" xfId="841" xr:uid="{00000000-0005-0000-0000-000063010000}"/>
    <cellStyle name="Millares 2 6 2 3 4" xfId="355" xr:uid="{00000000-0005-0000-0000-000064010000}"/>
    <cellStyle name="Millares 2 6 2 4" xfId="290" xr:uid="{00000000-0005-0000-0000-000065010000}"/>
    <cellStyle name="Millares 2 6 2 4 2" xfId="533" xr:uid="{00000000-0005-0000-0000-000066010000}"/>
    <cellStyle name="Millares 2 6 2 4 3" xfId="776" xr:uid="{00000000-0005-0000-0000-000067010000}"/>
    <cellStyle name="Millares 2 6 2 5" xfId="468" xr:uid="{00000000-0005-0000-0000-000068010000}"/>
    <cellStyle name="Millares 2 6 2 6" xfId="711" xr:uid="{00000000-0005-0000-0000-000069010000}"/>
    <cellStyle name="Millares 2 6 2 7" xfId="225" xr:uid="{00000000-0005-0000-0000-00006A010000}"/>
    <cellStyle name="Millares 2 6 2 8" xfId="955" xr:uid="{521D3912-CEDB-4D68-A600-45771D6897CA}"/>
    <cellStyle name="Millares 2 6 3" xfId="146" xr:uid="{00000000-0005-0000-0000-00006B010000}"/>
    <cellStyle name="Millares 2 6 3 2" xfId="633" xr:uid="{00000000-0005-0000-0000-00006C010000}"/>
    <cellStyle name="Millares 2 6 3 3" xfId="876" xr:uid="{00000000-0005-0000-0000-00006D010000}"/>
    <cellStyle name="Millares 2 6 3 4" xfId="390" xr:uid="{00000000-0005-0000-0000-00006E010000}"/>
    <cellStyle name="Millares 2 6 4" xfId="78" xr:uid="{00000000-0005-0000-0000-00006F010000}"/>
    <cellStyle name="Millares 2 6 4 2" xfId="565" xr:uid="{00000000-0005-0000-0000-000070010000}"/>
    <cellStyle name="Millares 2 6 4 3" xfId="808" xr:uid="{00000000-0005-0000-0000-000071010000}"/>
    <cellStyle name="Millares 2 6 4 4" xfId="322" xr:uid="{00000000-0005-0000-0000-000072010000}"/>
    <cellStyle name="Millares 2 6 5" xfId="257" xr:uid="{00000000-0005-0000-0000-000073010000}"/>
    <cellStyle name="Millares 2 6 5 2" xfId="500" xr:uid="{00000000-0005-0000-0000-000074010000}"/>
    <cellStyle name="Millares 2 6 5 3" xfId="743" xr:uid="{00000000-0005-0000-0000-000075010000}"/>
    <cellStyle name="Millares 2 6 6" xfId="435" xr:uid="{00000000-0005-0000-0000-000076010000}"/>
    <cellStyle name="Millares 2 6 7" xfId="678" xr:uid="{00000000-0005-0000-0000-000077010000}"/>
    <cellStyle name="Millares 2 6 8" xfId="192" xr:uid="{00000000-0005-0000-0000-000078010000}"/>
    <cellStyle name="Millares 2 6 9" xfId="922" xr:uid="{8CCFE3A6-F733-43E6-B636-0EE2422F4F68}"/>
    <cellStyle name="Millares 2 7" xfId="40" xr:uid="{00000000-0005-0000-0000-000079010000}"/>
    <cellStyle name="Millares 2 7 2" xfId="156" xr:uid="{00000000-0005-0000-0000-00007A010000}"/>
    <cellStyle name="Millares 2 7 2 2" xfId="643" xr:uid="{00000000-0005-0000-0000-00007B010000}"/>
    <cellStyle name="Millares 2 7 2 3" xfId="886" xr:uid="{00000000-0005-0000-0000-00007C010000}"/>
    <cellStyle name="Millares 2 7 2 4" xfId="400" xr:uid="{00000000-0005-0000-0000-00007D010000}"/>
    <cellStyle name="Millares 2 7 3" xfId="105" xr:uid="{00000000-0005-0000-0000-00007E010000}"/>
    <cellStyle name="Millares 2 7 3 2" xfId="592" xr:uid="{00000000-0005-0000-0000-00007F010000}"/>
    <cellStyle name="Millares 2 7 3 3" xfId="835" xr:uid="{00000000-0005-0000-0000-000080010000}"/>
    <cellStyle name="Millares 2 7 3 4" xfId="349" xr:uid="{00000000-0005-0000-0000-000081010000}"/>
    <cellStyle name="Millares 2 7 4" xfId="284" xr:uid="{00000000-0005-0000-0000-000082010000}"/>
    <cellStyle name="Millares 2 7 4 2" xfId="527" xr:uid="{00000000-0005-0000-0000-000083010000}"/>
    <cellStyle name="Millares 2 7 4 3" xfId="770" xr:uid="{00000000-0005-0000-0000-000084010000}"/>
    <cellStyle name="Millares 2 7 5" xfId="462" xr:uid="{00000000-0005-0000-0000-000085010000}"/>
    <cellStyle name="Millares 2 7 6" xfId="705" xr:uid="{00000000-0005-0000-0000-000086010000}"/>
    <cellStyle name="Millares 2 7 7" xfId="219" xr:uid="{00000000-0005-0000-0000-000087010000}"/>
    <cellStyle name="Millares 2 7 8" xfId="949" xr:uid="{B10145DC-CA7A-4B9E-9C17-7DF124B85F7A}"/>
    <cellStyle name="Millares 2 8" xfId="137" xr:uid="{00000000-0005-0000-0000-000088010000}"/>
    <cellStyle name="Millares 2 8 2" xfId="624" xr:uid="{00000000-0005-0000-0000-000089010000}"/>
    <cellStyle name="Millares 2 8 3" xfId="867" xr:uid="{00000000-0005-0000-0000-00008A010000}"/>
    <cellStyle name="Millares 2 8 4" xfId="381" xr:uid="{00000000-0005-0000-0000-00008B010000}"/>
    <cellStyle name="Millares 2 9" xfId="72" xr:uid="{00000000-0005-0000-0000-00008C010000}"/>
    <cellStyle name="Millares 2 9 2" xfId="559" xr:uid="{00000000-0005-0000-0000-00008D010000}"/>
    <cellStyle name="Millares 2 9 3" xfId="802" xr:uid="{00000000-0005-0000-0000-00008E010000}"/>
    <cellStyle name="Millares 2 9 4" xfId="316" xr:uid="{00000000-0005-0000-0000-00008F010000}"/>
    <cellStyle name="Millares 3" xfId="24" xr:uid="{00000000-0005-0000-0000-000090010000}"/>
    <cellStyle name="Millares 3 10" xfId="933" xr:uid="{4C28A66A-808B-4B77-9B41-573BEAE3A77B}"/>
    <cellStyle name="Millares 3 2" xfId="57" xr:uid="{00000000-0005-0000-0000-000091010000}"/>
    <cellStyle name="Millares 3 2 2" xfId="178" xr:uid="{00000000-0005-0000-0000-000092010000}"/>
    <cellStyle name="Millares 3 2 2 2" xfId="665" xr:uid="{00000000-0005-0000-0000-000093010000}"/>
    <cellStyle name="Millares 3 2 2 3" xfId="908" xr:uid="{00000000-0005-0000-0000-000094010000}"/>
    <cellStyle name="Millares 3 2 2 4" xfId="422" xr:uid="{00000000-0005-0000-0000-000095010000}"/>
    <cellStyle name="Millares 3 2 3" xfId="152" xr:uid="{00000000-0005-0000-0000-000096010000}"/>
    <cellStyle name="Millares 3 2 3 2" xfId="639" xr:uid="{00000000-0005-0000-0000-000097010000}"/>
    <cellStyle name="Millares 3 2 3 3" xfId="882" xr:uid="{00000000-0005-0000-0000-000098010000}"/>
    <cellStyle name="Millares 3 2 3 4" xfId="396" xr:uid="{00000000-0005-0000-0000-000099010000}"/>
    <cellStyle name="Millares 3 2 4" xfId="122" xr:uid="{00000000-0005-0000-0000-00009A010000}"/>
    <cellStyle name="Millares 3 2 4 2" xfId="609" xr:uid="{00000000-0005-0000-0000-00009B010000}"/>
    <cellStyle name="Millares 3 2 4 3" xfId="852" xr:uid="{00000000-0005-0000-0000-00009C010000}"/>
    <cellStyle name="Millares 3 2 4 4" xfId="366" xr:uid="{00000000-0005-0000-0000-00009D010000}"/>
    <cellStyle name="Millares 3 2 5" xfId="301" xr:uid="{00000000-0005-0000-0000-00009E010000}"/>
    <cellStyle name="Millares 3 2 5 2" xfId="544" xr:uid="{00000000-0005-0000-0000-00009F010000}"/>
    <cellStyle name="Millares 3 2 5 3" xfId="787" xr:uid="{00000000-0005-0000-0000-0000A0010000}"/>
    <cellStyle name="Millares 3 2 6" xfId="479" xr:uid="{00000000-0005-0000-0000-0000A1010000}"/>
    <cellStyle name="Millares 3 2 7" xfId="722" xr:uid="{00000000-0005-0000-0000-0000A2010000}"/>
    <cellStyle name="Millares 3 2 8" xfId="236" xr:uid="{00000000-0005-0000-0000-0000A3010000}"/>
    <cellStyle name="Millares 3 2 9" xfId="966" xr:uid="{0950E4FA-2FBD-4718-A7AF-806B08895F05}"/>
    <cellStyle name="Millares 3 3" xfId="163" xr:uid="{00000000-0005-0000-0000-0000A4010000}"/>
    <cellStyle name="Millares 3 3 2" xfId="650" xr:uid="{00000000-0005-0000-0000-0000A5010000}"/>
    <cellStyle name="Millares 3 3 3" xfId="893" xr:uid="{00000000-0005-0000-0000-0000A6010000}"/>
    <cellStyle name="Millares 3 3 4" xfId="407" xr:uid="{00000000-0005-0000-0000-0000A7010000}"/>
    <cellStyle name="Millares 3 4" xfId="142" xr:uid="{00000000-0005-0000-0000-0000A8010000}"/>
    <cellStyle name="Millares 3 4 2" xfId="629" xr:uid="{00000000-0005-0000-0000-0000A9010000}"/>
    <cellStyle name="Millares 3 4 3" xfId="872" xr:uid="{00000000-0005-0000-0000-0000AA010000}"/>
    <cellStyle name="Millares 3 4 4" xfId="386" xr:uid="{00000000-0005-0000-0000-0000AB010000}"/>
    <cellStyle name="Millares 3 5" xfId="89" xr:uid="{00000000-0005-0000-0000-0000AC010000}"/>
    <cellStyle name="Millares 3 5 2" xfId="576" xr:uid="{00000000-0005-0000-0000-0000AD010000}"/>
    <cellStyle name="Millares 3 5 3" xfId="819" xr:uid="{00000000-0005-0000-0000-0000AE010000}"/>
    <cellStyle name="Millares 3 5 4" xfId="333" xr:uid="{00000000-0005-0000-0000-0000AF010000}"/>
    <cellStyle name="Millares 3 6" xfId="268" xr:uid="{00000000-0005-0000-0000-0000B0010000}"/>
    <cellStyle name="Millares 3 6 2" xfId="511" xr:uid="{00000000-0005-0000-0000-0000B1010000}"/>
    <cellStyle name="Millares 3 6 3" xfId="754" xr:uid="{00000000-0005-0000-0000-0000B2010000}"/>
    <cellStyle name="Millares 3 7" xfId="446" xr:uid="{00000000-0005-0000-0000-0000B3010000}"/>
    <cellStyle name="Millares 3 8" xfId="689" xr:uid="{00000000-0005-0000-0000-0000B4010000}"/>
    <cellStyle name="Millares 3 9" xfId="203" xr:uid="{00000000-0005-0000-0000-0000B5010000}"/>
    <cellStyle name="Millares 4" xfId="33" xr:uid="{00000000-0005-0000-0000-0000B6010000}"/>
    <cellStyle name="Millares 4 2" xfId="66" xr:uid="{00000000-0005-0000-0000-0000B7010000}"/>
    <cellStyle name="Millares 4 2 2" xfId="131" xr:uid="{00000000-0005-0000-0000-0000B8010000}"/>
    <cellStyle name="Millares 4 2 2 2" xfId="618" xr:uid="{00000000-0005-0000-0000-0000B9010000}"/>
    <cellStyle name="Millares 4 2 2 3" xfId="861" xr:uid="{00000000-0005-0000-0000-0000BA010000}"/>
    <cellStyle name="Millares 4 2 2 4" xfId="375" xr:uid="{00000000-0005-0000-0000-0000BB010000}"/>
    <cellStyle name="Millares 4 2 3" xfId="310" xr:uid="{00000000-0005-0000-0000-0000BC010000}"/>
    <cellStyle name="Millares 4 2 3 2" xfId="553" xr:uid="{00000000-0005-0000-0000-0000BD010000}"/>
    <cellStyle name="Millares 4 2 3 3" xfId="796" xr:uid="{00000000-0005-0000-0000-0000BE010000}"/>
    <cellStyle name="Millares 4 2 4" xfId="488" xr:uid="{00000000-0005-0000-0000-0000BF010000}"/>
    <cellStyle name="Millares 4 2 5" xfId="731" xr:uid="{00000000-0005-0000-0000-0000C0010000}"/>
    <cellStyle name="Millares 4 2 6" xfId="245" xr:uid="{00000000-0005-0000-0000-0000C1010000}"/>
    <cellStyle name="Millares 4 2 7" xfId="975" xr:uid="{88540B82-735D-4036-9402-FEB10EF0B654}"/>
    <cellStyle name="Millares 4 3" xfId="98" xr:uid="{00000000-0005-0000-0000-0000C2010000}"/>
    <cellStyle name="Millares 4 3 2" xfId="585" xr:uid="{00000000-0005-0000-0000-0000C3010000}"/>
    <cellStyle name="Millares 4 3 3" xfId="828" xr:uid="{00000000-0005-0000-0000-0000C4010000}"/>
    <cellStyle name="Millares 4 3 4" xfId="342" xr:uid="{00000000-0005-0000-0000-0000C5010000}"/>
    <cellStyle name="Millares 4 4" xfId="277" xr:uid="{00000000-0005-0000-0000-0000C6010000}"/>
    <cellStyle name="Millares 4 4 2" xfId="520" xr:uid="{00000000-0005-0000-0000-0000C7010000}"/>
    <cellStyle name="Millares 4 4 3" xfId="763" xr:uid="{00000000-0005-0000-0000-0000C8010000}"/>
    <cellStyle name="Millares 4 5" xfId="455" xr:uid="{00000000-0005-0000-0000-0000C9010000}"/>
    <cellStyle name="Millares 4 6" xfId="698" xr:uid="{00000000-0005-0000-0000-0000CA010000}"/>
    <cellStyle name="Millares 4 7" xfId="212" xr:uid="{00000000-0005-0000-0000-0000CB010000}"/>
    <cellStyle name="Millares 4 8" xfId="942" xr:uid="{9FC05E3A-F451-490E-9072-940DF6BDF2F7}"/>
    <cellStyle name="Millares 5" xfId="36" xr:uid="{00000000-0005-0000-0000-0000CC010000}"/>
    <cellStyle name="Millares 5 2" xfId="69" xr:uid="{00000000-0005-0000-0000-0000CD010000}"/>
    <cellStyle name="Millares 5 2 2" xfId="134" xr:uid="{00000000-0005-0000-0000-0000CE010000}"/>
    <cellStyle name="Millares 5 2 2 2" xfId="621" xr:uid="{00000000-0005-0000-0000-0000CF010000}"/>
    <cellStyle name="Millares 5 2 2 3" xfId="864" xr:uid="{00000000-0005-0000-0000-0000D0010000}"/>
    <cellStyle name="Millares 5 2 2 4" xfId="378" xr:uid="{00000000-0005-0000-0000-0000D1010000}"/>
    <cellStyle name="Millares 5 2 3" xfId="313" xr:uid="{00000000-0005-0000-0000-0000D2010000}"/>
    <cellStyle name="Millares 5 2 3 2" xfId="556" xr:uid="{00000000-0005-0000-0000-0000D3010000}"/>
    <cellStyle name="Millares 5 2 3 3" xfId="799" xr:uid="{00000000-0005-0000-0000-0000D4010000}"/>
    <cellStyle name="Millares 5 2 4" xfId="491" xr:uid="{00000000-0005-0000-0000-0000D5010000}"/>
    <cellStyle name="Millares 5 2 5" xfId="734" xr:uid="{00000000-0005-0000-0000-0000D6010000}"/>
    <cellStyle name="Millares 5 2 6" xfId="248" xr:uid="{00000000-0005-0000-0000-0000D7010000}"/>
    <cellStyle name="Millares 5 2 7" xfId="978" xr:uid="{2246E01F-5D5B-4068-8B05-C131C85969CE}"/>
    <cellStyle name="Millares 5 3" xfId="101" xr:uid="{00000000-0005-0000-0000-0000D8010000}"/>
    <cellStyle name="Millares 5 3 2" xfId="588" xr:uid="{00000000-0005-0000-0000-0000D9010000}"/>
    <cellStyle name="Millares 5 3 3" xfId="831" xr:uid="{00000000-0005-0000-0000-0000DA010000}"/>
    <cellStyle name="Millares 5 3 4" xfId="345" xr:uid="{00000000-0005-0000-0000-0000DB010000}"/>
    <cellStyle name="Millares 5 4" xfId="280" xr:uid="{00000000-0005-0000-0000-0000DC010000}"/>
    <cellStyle name="Millares 5 4 2" xfId="523" xr:uid="{00000000-0005-0000-0000-0000DD010000}"/>
    <cellStyle name="Millares 5 4 3" xfId="766" xr:uid="{00000000-0005-0000-0000-0000DE010000}"/>
    <cellStyle name="Millares 5 5" xfId="458" xr:uid="{00000000-0005-0000-0000-0000DF010000}"/>
    <cellStyle name="Millares 5 6" xfId="701" xr:uid="{00000000-0005-0000-0000-0000E0010000}"/>
    <cellStyle name="Millares 5 7" xfId="215" xr:uid="{00000000-0005-0000-0000-0000E1010000}"/>
    <cellStyle name="Millares 5 8" xfId="945" xr:uid="{13AB5C93-830C-4DBD-B1CF-BF8BD94014EC}"/>
    <cellStyle name="Millares 6" xfId="35" xr:uid="{00000000-0005-0000-0000-0000E2010000}"/>
    <cellStyle name="Millares 6 2" xfId="68" xr:uid="{00000000-0005-0000-0000-0000E3010000}"/>
    <cellStyle name="Millares 6 2 2" xfId="133" xr:uid="{00000000-0005-0000-0000-0000E4010000}"/>
    <cellStyle name="Millares 6 2 2 2" xfId="620" xr:uid="{00000000-0005-0000-0000-0000E5010000}"/>
    <cellStyle name="Millares 6 2 2 3" xfId="863" xr:uid="{00000000-0005-0000-0000-0000E6010000}"/>
    <cellStyle name="Millares 6 2 2 4" xfId="377" xr:uid="{00000000-0005-0000-0000-0000E7010000}"/>
    <cellStyle name="Millares 6 2 3" xfId="312" xr:uid="{00000000-0005-0000-0000-0000E8010000}"/>
    <cellStyle name="Millares 6 2 3 2" xfId="555" xr:uid="{00000000-0005-0000-0000-0000E9010000}"/>
    <cellStyle name="Millares 6 2 3 3" xfId="798" xr:uid="{00000000-0005-0000-0000-0000EA010000}"/>
    <cellStyle name="Millares 6 2 4" xfId="490" xr:uid="{00000000-0005-0000-0000-0000EB010000}"/>
    <cellStyle name="Millares 6 2 5" xfId="733" xr:uid="{00000000-0005-0000-0000-0000EC010000}"/>
    <cellStyle name="Millares 6 2 6" xfId="247" xr:uid="{00000000-0005-0000-0000-0000ED010000}"/>
    <cellStyle name="Millares 6 2 7" xfId="977" xr:uid="{C871B314-5953-4EC6-B015-993B756C9BAE}"/>
    <cellStyle name="Millares 6 3" xfId="100" xr:uid="{00000000-0005-0000-0000-0000EE010000}"/>
    <cellStyle name="Millares 6 3 2" xfId="587" xr:uid="{00000000-0005-0000-0000-0000EF010000}"/>
    <cellStyle name="Millares 6 3 3" xfId="830" xr:uid="{00000000-0005-0000-0000-0000F0010000}"/>
    <cellStyle name="Millares 6 3 4" xfId="344" xr:uid="{00000000-0005-0000-0000-0000F1010000}"/>
    <cellStyle name="Millares 6 4" xfId="279" xr:uid="{00000000-0005-0000-0000-0000F2010000}"/>
    <cellStyle name="Millares 6 4 2" xfId="522" xr:uid="{00000000-0005-0000-0000-0000F3010000}"/>
    <cellStyle name="Millares 6 4 3" xfId="765" xr:uid="{00000000-0005-0000-0000-0000F4010000}"/>
    <cellStyle name="Millares 6 5" xfId="457" xr:uid="{00000000-0005-0000-0000-0000F5010000}"/>
    <cellStyle name="Millares 6 6" xfId="700" xr:uid="{00000000-0005-0000-0000-0000F6010000}"/>
    <cellStyle name="Millares 6 7" xfId="214" xr:uid="{00000000-0005-0000-0000-0000F7010000}"/>
    <cellStyle name="Millares 6 8" xfId="944" xr:uid="{F6ED6AF9-12B3-4812-80FF-5235CE718D3A}"/>
    <cellStyle name="Millares 7" xfId="34" xr:uid="{00000000-0005-0000-0000-0000F8010000}"/>
    <cellStyle name="Millares 7 2" xfId="67" xr:uid="{00000000-0005-0000-0000-0000F9010000}"/>
    <cellStyle name="Millares 7 2 2" xfId="132" xr:uid="{00000000-0005-0000-0000-0000FA010000}"/>
    <cellStyle name="Millares 7 2 2 2" xfId="619" xr:uid="{00000000-0005-0000-0000-0000FB010000}"/>
    <cellStyle name="Millares 7 2 2 3" xfId="862" xr:uid="{00000000-0005-0000-0000-0000FC010000}"/>
    <cellStyle name="Millares 7 2 2 4" xfId="376" xr:uid="{00000000-0005-0000-0000-0000FD010000}"/>
    <cellStyle name="Millares 7 2 3" xfId="311" xr:uid="{00000000-0005-0000-0000-0000FE010000}"/>
    <cellStyle name="Millares 7 2 3 2" xfId="554" xr:uid="{00000000-0005-0000-0000-0000FF010000}"/>
    <cellStyle name="Millares 7 2 3 3" xfId="797" xr:uid="{00000000-0005-0000-0000-000000020000}"/>
    <cellStyle name="Millares 7 2 4" xfId="489" xr:uid="{00000000-0005-0000-0000-000001020000}"/>
    <cellStyle name="Millares 7 2 5" xfId="732" xr:uid="{00000000-0005-0000-0000-000002020000}"/>
    <cellStyle name="Millares 7 2 6" xfId="246" xr:uid="{00000000-0005-0000-0000-000003020000}"/>
    <cellStyle name="Millares 7 2 7" xfId="976" xr:uid="{39F26355-FD09-4314-BC65-6AB3E3E98F5C}"/>
    <cellStyle name="Millares 7 3" xfId="99" xr:uid="{00000000-0005-0000-0000-000004020000}"/>
    <cellStyle name="Millares 7 3 2" xfId="586" xr:uid="{00000000-0005-0000-0000-000005020000}"/>
    <cellStyle name="Millares 7 3 3" xfId="829" xr:uid="{00000000-0005-0000-0000-000006020000}"/>
    <cellStyle name="Millares 7 3 4" xfId="343" xr:uid="{00000000-0005-0000-0000-000007020000}"/>
    <cellStyle name="Millares 7 4" xfId="278" xr:uid="{00000000-0005-0000-0000-000008020000}"/>
    <cellStyle name="Millares 7 4 2" xfId="521" xr:uid="{00000000-0005-0000-0000-000009020000}"/>
    <cellStyle name="Millares 7 4 3" xfId="764" xr:uid="{00000000-0005-0000-0000-00000A020000}"/>
    <cellStyle name="Millares 7 5" xfId="456" xr:uid="{00000000-0005-0000-0000-00000B020000}"/>
    <cellStyle name="Millares 7 6" xfId="699" xr:uid="{00000000-0005-0000-0000-00000C020000}"/>
    <cellStyle name="Millares 7 7" xfId="213" xr:uid="{00000000-0005-0000-0000-00000D020000}"/>
    <cellStyle name="Millares 7 8" xfId="943" xr:uid="{B62409DD-C866-4724-8F7B-90DE4E56458A}"/>
    <cellStyle name="Moneda [0] 2" xfId="28" xr:uid="{00000000-0005-0000-0000-00000E020000}"/>
    <cellStyle name="Moneda [0] 2 2" xfId="61" xr:uid="{00000000-0005-0000-0000-00000F020000}"/>
    <cellStyle name="Moneda [0] 2 2 2" xfId="182" xr:uid="{00000000-0005-0000-0000-000010020000}"/>
    <cellStyle name="Moneda [0] 2 2 2 2" xfId="669" xr:uid="{00000000-0005-0000-0000-000011020000}"/>
    <cellStyle name="Moneda [0] 2 2 2 3" xfId="912" xr:uid="{00000000-0005-0000-0000-000012020000}"/>
    <cellStyle name="Moneda [0] 2 2 2 4" xfId="426" xr:uid="{00000000-0005-0000-0000-000013020000}"/>
    <cellStyle name="Moneda [0] 2 2 3" xfId="126" xr:uid="{00000000-0005-0000-0000-000014020000}"/>
    <cellStyle name="Moneda [0] 2 2 3 2" xfId="613" xr:uid="{00000000-0005-0000-0000-000015020000}"/>
    <cellStyle name="Moneda [0] 2 2 3 3" xfId="856" xr:uid="{00000000-0005-0000-0000-000016020000}"/>
    <cellStyle name="Moneda [0] 2 2 3 4" xfId="370" xr:uid="{00000000-0005-0000-0000-000017020000}"/>
    <cellStyle name="Moneda [0] 2 2 4" xfId="305" xr:uid="{00000000-0005-0000-0000-000018020000}"/>
    <cellStyle name="Moneda [0] 2 2 4 2" xfId="548" xr:uid="{00000000-0005-0000-0000-000019020000}"/>
    <cellStyle name="Moneda [0] 2 2 4 3" xfId="791" xr:uid="{00000000-0005-0000-0000-00001A020000}"/>
    <cellStyle name="Moneda [0] 2 2 5" xfId="483" xr:uid="{00000000-0005-0000-0000-00001B020000}"/>
    <cellStyle name="Moneda [0] 2 2 6" xfId="726" xr:uid="{00000000-0005-0000-0000-00001C020000}"/>
    <cellStyle name="Moneda [0] 2 2 7" xfId="240" xr:uid="{00000000-0005-0000-0000-00001D020000}"/>
    <cellStyle name="Moneda [0] 2 2 8" xfId="970" xr:uid="{C69D4463-C38C-4513-B292-B152026F05CB}"/>
    <cellStyle name="Moneda [0] 2 3" xfId="167" xr:uid="{00000000-0005-0000-0000-00001E020000}"/>
    <cellStyle name="Moneda [0] 2 3 2" xfId="654" xr:uid="{00000000-0005-0000-0000-00001F020000}"/>
    <cellStyle name="Moneda [0] 2 3 3" xfId="897" xr:uid="{00000000-0005-0000-0000-000020020000}"/>
    <cellStyle name="Moneda [0] 2 3 4" xfId="411" xr:uid="{00000000-0005-0000-0000-000021020000}"/>
    <cellStyle name="Moneda [0] 2 4" xfId="93" xr:uid="{00000000-0005-0000-0000-000022020000}"/>
    <cellStyle name="Moneda [0] 2 4 2" xfId="580" xr:uid="{00000000-0005-0000-0000-000023020000}"/>
    <cellStyle name="Moneda [0] 2 4 3" xfId="823" xr:uid="{00000000-0005-0000-0000-000024020000}"/>
    <cellStyle name="Moneda [0] 2 4 4" xfId="337" xr:uid="{00000000-0005-0000-0000-000025020000}"/>
    <cellStyle name="Moneda [0] 2 5" xfId="272" xr:uid="{00000000-0005-0000-0000-000026020000}"/>
    <cellStyle name="Moneda [0] 2 5 2" xfId="515" xr:uid="{00000000-0005-0000-0000-000027020000}"/>
    <cellStyle name="Moneda [0] 2 5 3" xfId="758" xr:uid="{00000000-0005-0000-0000-000028020000}"/>
    <cellStyle name="Moneda [0] 2 6" xfId="450" xr:uid="{00000000-0005-0000-0000-000029020000}"/>
    <cellStyle name="Moneda [0] 2 7" xfId="693" xr:uid="{00000000-0005-0000-0000-00002A020000}"/>
    <cellStyle name="Moneda [0] 2 8" xfId="207" xr:uid="{00000000-0005-0000-0000-00002B020000}"/>
    <cellStyle name="Moneda [0] 2 9" xfId="937" xr:uid="{62F6712D-DC0B-4CB0-8179-28FB7171FAC0}"/>
    <cellStyle name="Moneda [0] 3" xfId="17" xr:uid="{00000000-0005-0000-0000-00002C020000}"/>
    <cellStyle name="Moneda [0] 3 2" xfId="50" xr:uid="{00000000-0005-0000-0000-00002D020000}"/>
    <cellStyle name="Moneda [0] 3 2 2" xfId="115" xr:uid="{00000000-0005-0000-0000-00002E020000}"/>
    <cellStyle name="Moneda [0] 3 2 2 2" xfId="602" xr:uid="{00000000-0005-0000-0000-00002F020000}"/>
    <cellStyle name="Moneda [0] 3 2 2 3" xfId="845" xr:uid="{00000000-0005-0000-0000-000030020000}"/>
    <cellStyle name="Moneda [0] 3 2 2 4" xfId="359" xr:uid="{00000000-0005-0000-0000-000031020000}"/>
    <cellStyle name="Moneda [0] 3 2 3" xfId="294" xr:uid="{00000000-0005-0000-0000-000032020000}"/>
    <cellStyle name="Moneda [0] 3 2 3 2" xfId="537" xr:uid="{00000000-0005-0000-0000-000033020000}"/>
    <cellStyle name="Moneda [0] 3 2 3 3" xfId="780" xr:uid="{00000000-0005-0000-0000-000034020000}"/>
    <cellStyle name="Moneda [0] 3 2 4" xfId="472" xr:uid="{00000000-0005-0000-0000-000035020000}"/>
    <cellStyle name="Moneda [0] 3 2 5" xfId="715" xr:uid="{00000000-0005-0000-0000-000036020000}"/>
    <cellStyle name="Moneda [0] 3 2 6" xfId="229" xr:uid="{00000000-0005-0000-0000-000037020000}"/>
    <cellStyle name="Moneda [0] 3 2 7" xfId="959" xr:uid="{F4113E28-0159-4736-A39B-0030DBD1D0F0}"/>
    <cellStyle name="Moneda [0] 3 3" xfId="82" xr:uid="{00000000-0005-0000-0000-000038020000}"/>
    <cellStyle name="Moneda [0] 3 3 2" xfId="569" xr:uid="{00000000-0005-0000-0000-000039020000}"/>
    <cellStyle name="Moneda [0] 3 3 3" xfId="812" xr:uid="{00000000-0005-0000-0000-00003A020000}"/>
    <cellStyle name="Moneda [0] 3 3 4" xfId="326" xr:uid="{00000000-0005-0000-0000-00003B020000}"/>
    <cellStyle name="Moneda [0] 3 4" xfId="261" xr:uid="{00000000-0005-0000-0000-00003C020000}"/>
    <cellStyle name="Moneda [0] 3 4 2" xfId="504" xr:uid="{00000000-0005-0000-0000-00003D020000}"/>
    <cellStyle name="Moneda [0] 3 4 3" xfId="747" xr:uid="{00000000-0005-0000-0000-00003E020000}"/>
    <cellStyle name="Moneda [0] 3 5" xfId="439" xr:uid="{00000000-0005-0000-0000-00003F020000}"/>
    <cellStyle name="Moneda [0] 3 6" xfId="682" xr:uid="{00000000-0005-0000-0000-000040020000}"/>
    <cellStyle name="Moneda [0] 3 7" xfId="196" xr:uid="{00000000-0005-0000-0000-000041020000}"/>
    <cellStyle name="Moneda [0] 3 8" xfId="926" xr:uid="{F5ED3284-79B8-4DAE-8DEA-9F23BB562FCD}"/>
    <cellStyle name="Moneda 10" xfId="38" xr:uid="{00000000-0005-0000-0000-000042020000}"/>
    <cellStyle name="Moneda 10 2" xfId="71" xr:uid="{00000000-0005-0000-0000-000043020000}"/>
    <cellStyle name="Moneda 10 2 2" xfId="136" xr:uid="{00000000-0005-0000-0000-000044020000}"/>
    <cellStyle name="Moneda 10 2 2 2" xfId="623" xr:uid="{00000000-0005-0000-0000-000045020000}"/>
    <cellStyle name="Moneda 10 2 2 3" xfId="866" xr:uid="{00000000-0005-0000-0000-000046020000}"/>
    <cellStyle name="Moneda 10 2 2 4" xfId="380" xr:uid="{00000000-0005-0000-0000-000047020000}"/>
    <cellStyle name="Moneda 10 2 3" xfId="315" xr:uid="{00000000-0005-0000-0000-000048020000}"/>
    <cellStyle name="Moneda 10 2 3 2" xfId="558" xr:uid="{00000000-0005-0000-0000-000049020000}"/>
    <cellStyle name="Moneda 10 2 3 3" xfId="801" xr:uid="{00000000-0005-0000-0000-00004A020000}"/>
    <cellStyle name="Moneda 10 2 4" xfId="493" xr:uid="{00000000-0005-0000-0000-00004B020000}"/>
    <cellStyle name="Moneda 10 2 5" xfId="736" xr:uid="{00000000-0005-0000-0000-00004C020000}"/>
    <cellStyle name="Moneda 10 2 6" xfId="250" xr:uid="{00000000-0005-0000-0000-00004D020000}"/>
    <cellStyle name="Moneda 10 2 7" xfId="980" xr:uid="{806B3673-735C-4306-96F2-43F2C62A89D4}"/>
    <cellStyle name="Moneda 10 3" xfId="103" xr:uid="{00000000-0005-0000-0000-00004E020000}"/>
    <cellStyle name="Moneda 10 3 2" xfId="590" xr:uid="{00000000-0005-0000-0000-00004F020000}"/>
    <cellStyle name="Moneda 10 3 3" xfId="833" xr:uid="{00000000-0005-0000-0000-000050020000}"/>
    <cellStyle name="Moneda 10 3 4" xfId="347" xr:uid="{00000000-0005-0000-0000-000051020000}"/>
    <cellStyle name="Moneda 10 4" xfId="282" xr:uid="{00000000-0005-0000-0000-000052020000}"/>
    <cellStyle name="Moneda 10 4 2" xfId="525" xr:uid="{00000000-0005-0000-0000-000053020000}"/>
    <cellStyle name="Moneda 10 4 3" xfId="768" xr:uid="{00000000-0005-0000-0000-000054020000}"/>
    <cellStyle name="Moneda 10 5" xfId="460" xr:uid="{00000000-0005-0000-0000-000055020000}"/>
    <cellStyle name="Moneda 10 6" xfId="703" xr:uid="{00000000-0005-0000-0000-000056020000}"/>
    <cellStyle name="Moneda 10 7" xfId="217" xr:uid="{00000000-0005-0000-0000-000057020000}"/>
    <cellStyle name="Moneda 10 8" xfId="947" xr:uid="{E0B46AB6-02F7-4A32-9BE9-5D8935D555B9}"/>
    <cellStyle name="Moneda 11" xfId="32" xr:uid="{00000000-0005-0000-0000-000058020000}"/>
    <cellStyle name="Moneda 11 2" xfId="65" xr:uid="{00000000-0005-0000-0000-000059020000}"/>
    <cellStyle name="Moneda 11 2 2" xfId="130" xr:uid="{00000000-0005-0000-0000-00005A020000}"/>
    <cellStyle name="Moneda 11 2 2 2" xfId="617" xr:uid="{00000000-0005-0000-0000-00005B020000}"/>
    <cellStyle name="Moneda 11 2 2 3" xfId="860" xr:uid="{00000000-0005-0000-0000-00005C020000}"/>
    <cellStyle name="Moneda 11 2 2 4" xfId="374" xr:uid="{00000000-0005-0000-0000-00005D020000}"/>
    <cellStyle name="Moneda 11 2 3" xfId="309" xr:uid="{00000000-0005-0000-0000-00005E020000}"/>
    <cellStyle name="Moneda 11 2 3 2" xfId="552" xr:uid="{00000000-0005-0000-0000-00005F020000}"/>
    <cellStyle name="Moneda 11 2 3 3" xfId="795" xr:uid="{00000000-0005-0000-0000-000060020000}"/>
    <cellStyle name="Moneda 11 2 4" xfId="487" xr:uid="{00000000-0005-0000-0000-000061020000}"/>
    <cellStyle name="Moneda 11 2 5" xfId="730" xr:uid="{00000000-0005-0000-0000-000062020000}"/>
    <cellStyle name="Moneda 11 2 6" xfId="244" xr:uid="{00000000-0005-0000-0000-000063020000}"/>
    <cellStyle name="Moneda 11 2 7" xfId="974" xr:uid="{45C0B563-7A21-4D61-968F-7102824C08B2}"/>
    <cellStyle name="Moneda 11 3" xfId="97" xr:uid="{00000000-0005-0000-0000-000064020000}"/>
    <cellStyle name="Moneda 11 3 2" xfId="584" xr:uid="{00000000-0005-0000-0000-000065020000}"/>
    <cellStyle name="Moneda 11 3 3" xfId="827" xr:uid="{00000000-0005-0000-0000-000066020000}"/>
    <cellStyle name="Moneda 11 3 4" xfId="341" xr:uid="{00000000-0005-0000-0000-000067020000}"/>
    <cellStyle name="Moneda 11 4" xfId="276" xr:uid="{00000000-0005-0000-0000-000068020000}"/>
    <cellStyle name="Moneda 11 4 2" xfId="519" xr:uid="{00000000-0005-0000-0000-000069020000}"/>
    <cellStyle name="Moneda 11 4 3" xfId="762" xr:uid="{00000000-0005-0000-0000-00006A020000}"/>
    <cellStyle name="Moneda 11 5" xfId="454" xr:uid="{00000000-0005-0000-0000-00006B020000}"/>
    <cellStyle name="Moneda 11 6" xfId="697" xr:uid="{00000000-0005-0000-0000-00006C020000}"/>
    <cellStyle name="Moneda 11 7" xfId="211" xr:uid="{00000000-0005-0000-0000-00006D020000}"/>
    <cellStyle name="Moneda 11 8" xfId="941" xr:uid="{E66E74CA-C0B3-4A1D-BBE8-2C4291C98D34}"/>
    <cellStyle name="Moneda 12" xfId="13" xr:uid="{00000000-0005-0000-0000-00006E020000}"/>
    <cellStyle name="Moneda 13" xfId="39" xr:uid="{00000000-0005-0000-0000-00006F020000}"/>
    <cellStyle name="Moneda 13 2" xfId="104" xr:uid="{00000000-0005-0000-0000-000070020000}"/>
    <cellStyle name="Moneda 13 2 2" xfId="591" xr:uid="{00000000-0005-0000-0000-000071020000}"/>
    <cellStyle name="Moneda 13 2 3" xfId="834" xr:uid="{00000000-0005-0000-0000-000072020000}"/>
    <cellStyle name="Moneda 13 2 4" xfId="348" xr:uid="{00000000-0005-0000-0000-000073020000}"/>
    <cellStyle name="Moneda 13 3" xfId="283" xr:uid="{00000000-0005-0000-0000-000074020000}"/>
    <cellStyle name="Moneda 13 3 2" xfId="526" xr:uid="{00000000-0005-0000-0000-000075020000}"/>
    <cellStyle name="Moneda 13 3 3" xfId="769" xr:uid="{00000000-0005-0000-0000-000076020000}"/>
    <cellStyle name="Moneda 13 4" xfId="461" xr:uid="{00000000-0005-0000-0000-000077020000}"/>
    <cellStyle name="Moneda 13 5" xfId="704" xr:uid="{00000000-0005-0000-0000-000078020000}"/>
    <cellStyle name="Moneda 13 6" xfId="218" xr:uid="{00000000-0005-0000-0000-000079020000}"/>
    <cellStyle name="Moneda 13 7" xfId="948" xr:uid="{417BFED6-4F12-43D3-9612-333F5E832CF0}"/>
    <cellStyle name="Moneda 14" xfId="915" xr:uid="{00000000-0005-0000-0000-00007A020000}"/>
    <cellStyle name="Moneda 2" xfId="6" xr:uid="{00000000-0005-0000-0000-00007B020000}"/>
    <cellStyle name="Moneda 3" xfId="7" xr:uid="{00000000-0005-0000-0000-00007C020000}"/>
    <cellStyle name="Moneda 3 10" xfId="917" xr:uid="{8FA57BE7-D65A-4638-9A4E-A23EC24C91F7}"/>
    <cellStyle name="Moneda 3 2" xfId="25" xr:uid="{00000000-0005-0000-0000-00007D020000}"/>
    <cellStyle name="Moneda 3 2 2" xfId="58" xr:uid="{00000000-0005-0000-0000-00007E020000}"/>
    <cellStyle name="Moneda 3 2 2 2" xfId="179" xr:uid="{00000000-0005-0000-0000-00007F020000}"/>
    <cellStyle name="Moneda 3 2 2 2 2" xfId="666" xr:uid="{00000000-0005-0000-0000-000080020000}"/>
    <cellStyle name="Moneda 3 2 2 2 3" xfId="909" xr:uid="{00000000-0005-0000-0000-000081020000}"/>
    <cellStyle name="Moneda 3 2 2 2 4" xfId="423" xr:uid="{00000000-0005-0000-0000-000082020000}"/>
    <cellStyle name="Moneda 3 2 2 3" xfId="123" xr:uid="{00000000-0005-0000-0000-000083020000}"/>
    <cellStyle name="Moneda 3 2 2 3 2" xfId="610" xr:uid="{00000000-0005-0000-0000-000084020000}"/>
    <cellStyle name="Moneda 3 2 2 3 3" xfId="853" xr:uid="{00000000-0005-0000-0000-000085020000}"/>
    <cellStyle name="Moneda 3 2 2 3 4" xfId="367" xr:uid="{00000000-0005-0000-0000-000086020000}"/>
    <cellStyle name="Moneda 3 2 2 4" xfId="302" xr:uid="{00000000-0005-0000-0000-000087020000}"/>
    <cellStyle name="Moneda 3 2 2 4 2" xfId="545" xr:uid="{00000000-0005-0000-0000-000088020000}"/>
    <cellStyle name="Moneda 3 2 2 4 3" xfId="788" xr:uid="{00000000-0005-0000-0000-000089020000}"/>
    <cellStyle name="Moneda 3 2 2 5" xfId="480" xr:uid="{00000000-0005-0000-0000-00008A020000}"/>
    <cellStyle name="Moneda 3 2 2 6" xfId="723" xr:uid="{00000000-0005-0000-0000-00008B020000}"/>
    <cellStyle name="Moneda 3 2 2 7" xfId="237" xr:uid="{00000000-0005-0000-0000-00008C020000}"/>
    <cellStyle name="Moneda 3 2 2 8" xfId="967" xr:uid="{E8FAE468-45EE-40D6-B572-8C6FF3825DA9}"/>
    <cellStyle name="Moneda 3 2 3" xfId="164" xr:uid="{00000000-0005-0000-0000-00008D020000}"/>
    <cellStyle name="Moneda 3 2 3 2" xfId="651" xr:uid="{00000000-0005-0000-0000-00008E020000}"/>
    <cellStyle name="Moneda 3 2 3 3" xfId="894" xr:uid="{00000000-0005-0000-0000-00008F020000}"/>
    <cellStyle name="Moneda 3 2 3 4" xfId="408" xr:uid="{00000000-0005-0000-0000-000090020000}"/>
    <cellStyle name="Moneda 3 2 4" xfId="90" xr:uid="{00000000-0005-0000-0000-000091020000}"/>
    <cellStyle name="Moneda 3 2 4 2" xfId="577" xr:uid="{00000000-0005-0000-0000-000092020000}"/>
    <cellStyle name="Moneda 3 2 4 3" xfId="820" xr:uid="{00000000-0005-0000-0000-000093020000}"/>
    <cellStyle name="Moneda 3 2 4 4" xfId="334" xr:uid="{00000000-0005-0000-0000-000094020000}"/>
    <cellStyle name="Moneda 3 2 5" xfId="269" xr:uid="{00000000-0005-0000-0000-000095020000}"/>
    <cellStyle name="Moneda 3 2 5 2" xfId="512" xr:uid="{00000000-0005-0000-0000-000096020000}"/>
    <cellStyle name="Moneda 3 2 5 3" xfId="755" xr:uid="{00000000-0005-0000-0000-000097020000}"/>
    <cellStyle name="Moneda 3 2 6" xfId="447" xr:uid="{00000000-0005-0000-0000-000098020000}"/>
    <cellStyle name="Moneda 3 2 7" xfId="690" xr:uid="{00000000-0005-0000-0000-000099020000}"/>
    <cellStyle name="Moneda 3 2 8" xfId="204" xr:uid="{00000000-0005-0000-0000-00009A020000}"/>
    <cellStyle name="Moneda 3 2 9" xfId="934" xr:uid="{F1837942-756E-4584-9D4E-2F3E1C6F1110}"/>
    <cellStyle name="Moneda 3 3" xfId="14" xr:uid="{00000000-0005-0000-0000-00009B020000}"/>
    <cellStyle name="Moneda 3 3 2" xfId="47" xr:uid="{00000000-0005-0000-0000-00009C020000}"/>
    <cellStyle name="Moneda 3 3 2 2" xfId="112" xr:uid="{00000000-0005-0000-0000-00009D020000}"/>
    <cellStyle name="Moneda 3 3 2 2 2" xfId="599" xr:uid="{00000000-0005-0000-0000-00009E020000}"/>
    <cellStyle name="Moneda 3 3 2 2 3" xfId="842" xr:uid="{00000000-0005-0000-0000-00009F020000}"/>
    <cellStyle name="Moneda 3 3 2 2 4" xfId="356" xr:uid="{00000000-0005-0000-0000-0000A0020000}"/>
    <cellStyle name="Moneda 3 3 2 3" xfId="291" xr:uid="{00000000-0005-0000-0000-0000A1020000}"/>
    <cellStyle name="Moneda 3 3 2 3 2" xfId="534" xr:uid="{00000000-0005-0000-0000-0000A2020000}"/>
    <cellStyle name="Moneda 3 3 2 3 3" xfId="777" xr:uid="{00000000-0005-0000-0000-0000A3020000}"/>
    <cellStyle name="Moneda 3 3 2 4" xfId="469" xr:uid="{00000000-0005-0000-0000-0000A4020000}"/>
    <cellStyle name="Moneda 3 3 2 5" xfId="712" xr:uid="{00000000-0005-0000-0000-0000A5020000}"/>
    <cellStyle name="Moneda 3 3 2 6" xfId="226" xr:uid="{00000000-0005-0000-0000-0000A6020000}"/>
    <cellStyle name="Moneda 3 3 2 7" xfId="956" xr:uid="{26F4B134-5364-4C88-B6E7-59A89D5FD5E4}"/>
    <cellStyle name="Moneda 3 3 3" xfId="79" xr:uid="{00000000-0005-0000-0000-0000A7020000}"/>
    <cellStyle name="Moneda 3 3 3 2" xfId="566" xr:uid="{00000000-0005-0000-0000-0000A8020000}"/>
    <cellStyle name="Moneda 3 3 3 3" xfId="809" xr:uid="{00000000-0005-0000-0000-0000A9020000}"/>
    <cellStyle name="Moneda 3 3 3 4" xfId="323" xr:uid="{00000000-0005-0000-0000-0000AA020000}"/>
    <cellStyle name="Moneda 3 3 4" xfId="258" xr:uid="{00000000-0005-0000-0000-0000AB020000}"/>
    <cellStyle name="Moneda 3 3 4 2" xfId="501" xr:uid="{00000000-0005-0000-0000-0000AC020000}"/>
    <cellStyle name="Moneda 3 3 4 3" xfId="744" xr:uid="{00000000-0005-0000-0000-0000AD020000}"/>
    <cellStyle name="Moneda 3 3 5" xfId="436" xr:uid="{00000000-0005-0000-0000-0000AE020000}"/>
    <cellStyle name="Moneda 3 3 6" xfId="679" xr:uid="{00000000-0005-0000-0000-0000AF020000}"/>
    <cellStyle name="Moneda 3 3 7" xfId="193" xr:uid="{00000000-0005-0000-0000-0000B0020000}"/>
    <cellStyle name="Moneda 3 3 8" xfId="923" xr:uid="{B925CD49-FE78-4A9F-8FD0-880227DF30BB}"/>
    <cellStyle name="Moneda 3 4" xfId="41" xr:uid="{00000000-0005-0000-0000-0000B1020000}"/>
    <cellStyle name="Moneda 3 4 2" xfId="106" xr:uid="{00000000-0005-0000-0000-0000B2020000}"/>
    <cellStyle name="Moneda 3 4 2 2" xfId="593" xr:uid="{00000000-0005-0000-0000-0000B3020000}"/>
    <cellStyle name="Moneda 3 4 2 3" xfId="836" xr:uid="{00000000-0005-0000-0000-0000B4020000}"/>
    <cellStyle name="Moneda 3 4 2 4" xfId="350" xr:uid="{00000000-0005-0000-0000-0000B5020000}"/>
    <cellStyle name="Moneda 3 4 3" xfId="285" xr:uid="{00000000-0005-0000-0000-0000B6020000}"/>
    <cellStyle name="Moneda 3 4 3 2" xfId="528" xr:uid="{00000000-0005-0000-0000-0000B7020000}"/>
    <cellStyle name="Moneda 3 4 3 3" xfId="771" xr:uid="{00000000-0005-0000-0000-0000B8020000}"/>
    <cellStyle name="Moneda 3 4 4" xfId="463" xr:uid="{00000000-0005-0000-0000-0000B9020000}"/>
    <cellStyle name="Moneda 3 4 5" xfId="706" xr:uid="{00000000-0005-0000-0000-0000BA020000}"/>
    <cellStyle name="Moneda 3 4 6" xfId="220" xr:uid="{00000000-0005-0000-0000-0000BB020000}"/>
    <cellStyle name="Moneda 3 4 7" xfId="950" xr:uid="{54165688-C2E7-4C7B-89C4-1140BEADAD02}"/>
    <cellStyle name="Moneda 3 5" xfId="73" xr:uid="{00000000-0005-0000-0000-0000BC020000}"/>
    <cellStyle name="Moneda 3 5 2" xfId="560" xr:uid="{00000000-0005-0000-0000-0000BD020000}"/>
    <cellStyle name="Moneda 3 5 3" xfId="803" xr:uid="{00000000-0005-0000-0000-0000BE020000}"/>
    <cellStyle name="Moneda 3 5 4" xfId="317" xr:uid="{00000000-0005-0000-0000-0000BF020000}"/>
    <cellStyle name="Moneda 3 6" xfId="252" xr:uid="{00000000-0005-0000-0000-0000C0020000}"/>
    <cellStyle name="Moneda 3 6 2" xfId="495" xr:uid="{00000000-0005-0000-0000-0000C1020000}"/>
    <cellStyle name="Moneda 3 6 3" xfId="738" xr:uid="{00000000-0005-0000-0000-0000C2020000}"/>
    <cellStyle name="Moneda 3 7" xfId="430" xr:uid="{00000000-0005-0000-0000-0000C3020000}"/>
    <cellStyle name="Moneda 3 8" xfId="673" xr:uid="{00000000-0005-0000-0000-0000C4020000}"/>
    <cellStyle name="Moneda 3 9" xfId="187" xr:uid="{00000000-0005-0000-0000-0000C5020000}"/>
    <cellStyle name="Moneda 4" xfId="10" xr:uid="{00000000-0005-0000-0000-0000C6020000}"/>
    <cellStyle name="Moneda 4 10" xfId="920" xr:uid="{6FFB51BD-D3B8-486E-BADB-BDC0320F9AC1}"/>
    <cellStyle name="Moneda 4 2" xfId="30" xr:uid="{00000000-0005-0000-0000-0000C7020000}"/>
    <cellStyle name="Moneda 4 2 2" xfId="63" xr:uid="{00000000-0005-0000-0000-0000C8020000}"/>
    <cellStyle name="Moneda 4 2 2 2" xfId="184" xr:uid="{00000000-0005-0000-0000-0000C9020000}"/>
    <cellStyle name="Moneda 4 2 2 2 2" xfId="671" xr:uid="{00000000-0005-0000-0000-0000CA020000}"/>
    <cellStyle name="Moneda 4 2 2 2 3" xfId="914" xr:uid="{00000000-0005-0000-0000-0000CB020000}"/>
    <cellStyle name="Moneda 4 2 2 2 4" xfId="428" xr:uid="{00000000-0005-0000-0000-0000CC020000}"/>
    <cellStyle name="Moneda 4 2 2 3" xfId="128" xr:uid="{00000000-0005-0000-0000-0000CD020000}"/>
    <cellStyle name="Moneda 4 2 2 3 2" xfId="615" xr:uid="{00000000-0005-0000-0000-0000CE020000}"/>
    <cellStyle name="Moneda 4 2 2 3 3" xfId="858" xr:uid="{00000000-0005-0000-0000-0000CF020000}"/>
    <cellStyle name="Moneda 4 2 2 3 4" xfId="372" xr:uid="{00000000-0005-0000-0000-0000D0020000}"/>
    <cellStyle name="Moneda 4 2 2 4" xfId="307" xr:uid="{00000000-0005-0000-0000-0000D1020000}"/>
    <cellStyle name="Moneda 4 2 2 4 2" xfId="550" xr:uid="{00000000-0005-0000-0000-0000D2020000}"/>
    <cellStyle name="Moneda 4 2 2 4 3" xfId="793" xr:uid="{00000000-0005-0000-0000-0000D3020000}"/>
    <cellStyle name="Moneda 4 2 2 5" xfId="485" xr:uid="{00000000-0005-0000-0000-0000D4020000}"/>
    <cellStyle name="Moneda 4 2 2 6" xfId="728" xr:uid="{00000000-0005-0000-0000-0000D5020000}"/>
    <cellStyle name="Moneda 4 2 2 7" xfId="242" xr:uid="{00000000-0005-0000-0000-0000D6020000}"/>
    <cellStyle name="Moneda 4 2 2 8" xfId="972" xr:uid="{7C3699C0-AC4A-40FD-942F-FDEF80AE907D}"/>
    <cellStyle name="Moneda 4 2 3" xfId="169" xr:uid="{00000000-0005-0000-0000-0000D7020000}"/>
    <cellStyle name="Moneda 4 2 3 2" xfId="656" xr:uid="{00000000-0005-0000-0000-0000D8020000}"/>
    <cellStyle name="Moneda 4 2 3 3" xfId="899" xr:uid="{00000000-0005-0000-0000-0000D9020000}"/>
    <cellStyle name="Moneda 4 2 3 4" xfId="413" xr:uid="{00000000-0005-0000-0000-0000DA020000}"/>
    <cellStyle name="Moneda 4 2 4" xfId="95" xr:uid="{00000000-0005-0000-0000-0000DB020000}"/>
    <cellStyle name="Moneda 4 2 4 2" xfId="582" xr:uid="{00000000-0005-0000-0000-0000DC020000}"/>
    <cellStyle name="Moneda 4 2 4 3" xfId="825" xr:uid="{00000000-0005-0000-0000-0000DD020000}"/>
    <cellStyle name="Moneda 4 2 4 4" xfId="339" xr:uid="{00000000-0005-0000-0000-0000DE020000}"/>
    <cellStyle name="Moneda 4 2 5" xfId="274" xr:uid="{00000000-0005-0000-0000-0000DF020000}"/>
    <cellStyle name="Moneda 4 2 5 2" xfId="517" xr:uid="{00000000-0005-0000-0000-0000E0020000}"/>
    <cellStyle name="Moneda 4 2 5 3" xfId="760" xr:uid="{00000000-0005-0000-0000-0000E1020000}"/>
    <cellStyle name="Moneda 4 2 6" xfId="452" xr:uid="{00000000-0005-0000-0000-0000E2020000}"/>
    <cellStyle name="Moneda 4 2 7" xfId="695" xr:uid="{00000000-0005-0000-0000-0000E3020000}"/>
    <cellStyle name="Moneda 4 2 8" xfId="209" xr:uid="{00000000-0005-0000-0000-0000E4020000}"/>
    <cellStyle name="Moneda 4 2 9" xfId="939" xr:uid="{A6DCAECF-8BE7-4316-8416-98E0EAE0668C}"/>
    <cellStyle name="Moneda 4 3" xfId="19" xr:uid="{00000000-0005-0000-0000-0000E5020000}"/>
    <cellStyle name="Moneda 4 3 2" xfId="52" xr:uid="{00000000-0005-0000-0000-0000E6020000}"/>
    <cellStyle name="Moneda 4 3 2 2" xfId="117" xr:uid="{00000000-0005-0000-0000-0000E7020000}"/>
    <cellStyle name="Moneda 4 3 2 2 2" xfId="604" xr:uid="{00000000-0005-0000-0000-0000E8020000}"/>
    <cellStyle name="Moneda 4 3 2 2 3" xfId="847" xr:uid="{00000000-0005-0000-0000-0000E9020000}"/>
    <cellStyle name="Moneda 4 3 2 2 4" xfId="361" xr:uid="{00000000-0005-0000-0000-0000EA020000}"/>
    <cellStyle name="Moneda 4 3 2 3" xfId="296" xr:uid="{00000000-0005-0000-0000-0000EB020000}"/>
    <cellStyle name="Moneda 4 3 2 3 2" xfId="539" xr:uid="{00000000-0005-0000-0000-0000EC020000}"/>
    <cellStyle name="Moneda 4 3 2 3 3" xfId="782" xr:uid="{00000000-0005-0000-0000-0000ED020000}"/>
    <cellStyle name="Moneda 4 3 2 4" xfId="474" xr:uid="{00000000-0005-0000-0000-0000EE020000}"/>
    <cellStyle name="Moneda 4 3 2 5" xfId="717" xr:uid="{00000000-0005-0000-0000-0000EF020000}"/>
    <cellStyle name="Moneda 4 3 2 6" xfId="231" xr:uid="{00000000-0005-0000-0000-0000F0020000}"/>
    <cellStyle name="Moneda 4 3 2 7" xfId="961" xr:uid="{33F9B637-C597-43B8-ABCE-4DA1F82919E1}"/>
    <cellStyle name="Moneda 4 3 3" xfId="84" xr:uid="{00000000-0005-0000-0000-0000F1020000}"/>
    <cellStyle name="Moneda 4 3 3 2" xfId="571" xr:uid="{00000000-0005-0000-0000-0000F2020000}"/>
    <cellStyle name="Moneda 4 3 3 3" xfId="814" xr:uid="{00000000-0005-0000-0000-0000F3020000}"/>
    <cellStyle name="Moneda 4 3 3 4" xfId="328" xr:uid="{00000000-0005-0000-0000-0000F4020000}"/>
    <cellStyle name="Moneda 4 3 4" xfId="263" xr:uid="{00000000-0005-0000-0000-0000F5020000}"/>
    <cellStyle name="Moneda 4 3 4 2" xfId="506" xr:uid="{00000000-0005-0000-0000-0000F6020000}"/>
    <cellStyle name="Moneda 4 3 4 3" xfId="749" xr:uid="{00000000-0005-0000-0000-0000F7020000}"/>
    <cellStyle name="Moneda 4 3 5" xfId="441" xr:uid="{00000000-0005-0000-0000-0000F8020000}"/>
    <cellStyle name="Moneda 4 3 6" xfId="684" xr:uid="{00000000-0005-0000-0000-0000F9020000}"/>
    <cellStyle name="Moneda 4 3 7" xfId="198" xr:uid="{00000000-0005-0000-0000-0000FA020000}"/>
    <cellStyle name="Moneda 4 3 8" xfId="928" xr:uid="{352CE2C5-7A0D-41C2-AC2C-48A5A8B6F80A}"/>
    <cellStyle name="Moneda 4 4" xfId="44" xr:uid="{00000000-0005-0000-0000-0000FB020000}"/>
    <cellStyle name="Moneda 4 4 2" xfId="109" xr:uid="{00000000-0005-0000-0000-0000FC020000}"/>
    <cellStyle name="Moneda 4 4 2 2" xfId="596" xr:uid="{00000000-0005-0000-0000-0000FD020000}"/>
    <cellStyle name="Moneda 4 4 2 3" xfId="839" xr:uid="{00000000-0005-0000-0000-0000FE020000}"/>
    <cellStyle name="Moneda 4 4 2 4" xfId="353" xr:uid="{00000000-0005-0000-0000-0000FF020000}"/>
    <cellStyle name="Moneda 4 4 3" xfId="288" xr:uid="{00000000-0005-0000-0000-000000030000}"/>
    <cellStyle name="Moneda 4 4 3 2" xfId="531" xr:uid="{00000000-0005-0000-0000-000001030000}"/>
    <cellStyle name="Moneda 4 4 3 3" xfId="774" xr:uid="{00000000-0005-0000-0000-000002030000}"/>
    <cellStyle name="Moneda 4 4 4" xfId="466" xr:uid="{00000000-0005-0000-0000-000003030000}"/>
    <cellStyle name="Moneda 4 4 5" xfId="709" xr:uid="{00000000-0005-0000-0000-000004030000}"/>
    <cellStyle name="Moneda 4 4 6" xfId="223" xr:uid="{00000000-0005-0000-0000-000005030000}"/>
    <cellStyle name="Moneda 4 4 7" xfId="953" xr:uid="{75411280-176A-471E-BA93-304942A47E05}"/>
    <cellStyle name="Moneda 4 5" xfId="76" xr:uid="{00000000-0005-0000-0000-000006030000}"/>
    <cellStyle name="Moneda 4 5 2" xfId="563" xr:uid="{00000000-0005-0000-0000-000007030000}"/>
    <cellStyle name="Moneda 4 5 3" xfId="806" xr:uid="{00000000-0005-0000-0000-000008030000}"/>
    <cellStyle name="Moneda 4 5 4" xfId="320" xr:uid="{00000000-0005-0000-0000-000009030000}"/>
    <cellStyle name="Moneda 4 6" xfId="255" xr:uid="{00000000-0005-0000-0000-00000A030000}"/>
    <cellStyle name="Moneda 4 6 2" xfId="498" xr:uid="{00000000-0005-0000-0000-00000B030000}"/>
    <cellStyle name="Moneda 4 6 3" xfId="741" xr:uid="{00000000-0005-0000-0000-00000C030000}"/>
    <cellStyle name="Moneda 4 7" xfId="433" xr:uid="{00000000-0005-0000-0000-00000D030000}"/>
    <cellStyle name="Moneda 4 8" xfId="676" xr:uid="{00000000-0005-0000-0000-00000E030000}"/>
    <cellStyle name="Moneda 4 9" xfId="190" xr:uid="{00000000-0005-0000-0000-00000F030000}"/>
    <cellStyle name="Moneda 5" xfId="21" xr:uid="{00000000-0005-0000-0000-000010030000}"/>
    <cellStyle name="Moneda 5 2" xfId="54" xr:uid="{00000000-0005-0000-0000-000011030000}"/>
    <cellStyle name="Moneda 5 2 2" xfId="175" xr:uid="{00000000-0005-0000-0000-000012030000}"/>
    <cellStyle name="Moneda 5 2 2 2" xfId="662" xr:uid="{00000000-0005-0000-0000-000013030000}"/>
    <cellStyle name="Moneda 5 2 2 3" xfId="905" xr:uid="{00000000-0005-0000-0000-000014030000}"/>
    <cellStyle name="Moneda 5 2 2 4" xfId="419" xr:uid="{00000000-0005-0000-0000-000015030000}"/>
    <cellStyle name="Moneda 5 2 3" xfId="119" xr:uid="{00000000-0005-0000-0000-000016030000}"/>
    <cellStyle name="Moneda 5 2 3 2" xfId="606" xr:uid="{00000000-0005-0000-0000-000017030000}"/>
    <cellStyle name="Moneda 5 2 3 3" xfId="849" xr:uid="{00000000-0005-0000-0000-000018030000}"/>
    <cellStyle name="Moneda 5 2 3 4" xfId="363" xr:uid="{00000000-0005-0000-0000-000019030000}"/>
    <cellStyle name="Moneda 5 2 4" xfId="298" xr:uid="{00000000-0005-0000-0000-00001A030000}"/>
    <cellStyle name="Moneda 5 2 4 2" xfId="541" xr:uid="{00000000-0005-0000-0000-00001B030000}"/>
    <cellStyle name="Moneda 5 2 4 3" xfId="784" xr:uid="{00000000-0005-0000-0000-00001C030000}"/>
    <cellStyle name="Moneda 5 2 5" xfId="476" xr:uid="{00000000-0005-0000-0000-00001D030000}"/>
    <cellStyle name="Moneda 5 2 6" xfId="719" xr:uid="{00000000-0005-0000-0000-00001E030000}"/>
    <cellStyle name="Moneda 5 2 7" xfId="233" xr:uid="{00000000-0005-0000-0000-00001F030000}"/>
    <cellStyle name="Moneda 5 2 8" xfId="963" xr:uid="{DCF23D6E-A5F1-4CF6-8D6C-9FADCDFE262E}"/>
    <cellStyle name="Moneda 5 3" xfId="160" xr:uid="{00000000-0005-0000-0000-000020030000}"/>
    <cellStyle name="Moneda 5 3 2" xfId="647" xr:uid="{00000000-0005-0000-0000-000021030000}"/>
    <cellStyle name="Moneda 5 3 3" xfId="890" xr:uid="{00000000-0005-0000-0000-000022030000}"/>
    <cellStyle name="Moneda 5 3 4" xfId="404" xr:uid="{00000000-0005-0000-0000-000023030000}"/>
    <cellStyle name="Moneda 5 4" xfId="86" xr:uid="{00000000-0005-0000-0000-000024030000}"/>
    <cellStyle name="Moneda 5 4 2" xfId="573" xr:uid="{00000000-0005-0000-0000-000025030000}"/>
    <cellStyle name="Moneda 5 4 3" xfId="816" xr:uid="{00000000-0005-0000-0000-000026030000}"/>
    <cellStyle name="Moneda 5 4 4" xfId="330" xr:uid="{00000000-0005-0000-0000-000027030000}"/>
    <cellStyle name="Moneda 5 5" xfId="265" xr:uid="{00000000-0005-0000-0000-000028030000}"/>
    <cellStyle name="Moneda 5 5 2" xfId="508" xr:uid="{00000000-0005-0000-0000-000029030000}"/>
    <cellStyle name="Moneda 5 5 3" xfId="751" xr:uid="{00000000-0005-0000-0000-00002A030000}"/>
    <cellStyle name="Moneda 5 6" xfId="443" xr:uid="{00000000-0005-0000-0000-00002B030000}"/>
    <cellStyle name="Moneda 5 7" xfId="686" xr:uid="{00000000-0005-0000-0000-00002C030000}"/>
    <cellStyle name="Moneda 5 8" xfId="200" xr:uid="{00000000-0005-0000-0000-00002D030000}"/>
    <cellStyle name="Moneda 5 9" xfId="930" xr:uid="{8719D447-CCCF-4A29-91EC-53CF3EA3F350}"/>
    <cellStyle name="Moneda 6" xfId="23" xr:uid="{00000000-0005-0000-0000-00002E030000}"/>
    <cellStyle name="Moneda 6 2" xfId="56" xr:uid="{00000000-0005-0000-0000-00002F030000}"/>
    <cellStyle name="Moneda 6 2 2" xfId="177" xr:uid="{00000000-0005-0000-0000-000030030000}"/>
    <cellStyle name="Moneda 6 2 2 2" xfId="664" xr:uid="{00000000-0005-0000-0000-000031030000}"/>
    <cellStyle name="Moneda 6 2 2 3" xfId="907" xr:uid="{00000000-0005-0000-0000-000032030000}"/>
    <cellStyle name="Moneda 6 2 2 4" xfId="421" xr:uid="{00000000-0005-0000-0000-000033030000}"/>
    <cellStyle name="Moneda 6 2 3" xfId="121" xr:uid="{00000000-0005-0000-0000-000034030000}"/>
    <cellStyle name="Moneda 6 2 3 2" xfId="608" xr:uid="{00000000-0005-0000-0000-000035030000}"/>
    <cellStyle name="Moneda 6 2 3 3" xfId="851" xr:uid="{00000000-0005-0000-0000-000036030000}"/>
    <cellStyle name="Moneda 6 2 3 4" xfId="365" xr:uid="{00000000-0005-0000-0000-000037030000}"/>
    <cellStyle name="Moneda 6 2 4" xfId="300" xr:uid="{00000000-0005-0000-0000-000038030000}"/>
    <cellStyle name="Moneda 6 2 4 2" xfId="543" xr:uid="{00000000-0005-0000-0000-000039030000}"/>
    <cellStyle name="Moneda 6 2 4 3" xfId="786" xr:uid="{00000000-0005-0000-0000-00003A030000}"/>
    <cellStyle name="Moneda 6 2 5" xfId="478" xr:uid="{00000000-0005-0000-0000-00003B030000}"/>
    <cellStyle name="Moneda 6 2 6" xfId="721" xr:uid="{00000000-0005-0000-0000-00003C030000}"/>
    <cellStyle name="Moneda 6 2 7" xfId="235" xr:uid="{00000000-0005-0000-0000-00003D030000}"/>
    <cellStyle name="Moneda 6 2 8" xfId="965" xr:uid="{B14B390D-3F10-4E48-AD4F-87E522E7D7CF}"/>
    <cellStyle name="Moneda 6 3" xfId="162" xr:uid="{00000000-0005-0000-0000-00003E030000}"/>
    <cellStyle name="Moneda 6 3 2" xfId="649" xr:uid="{00000000-0005-0000-0000-00003F030000}"/>
    <cellStyle name="Moneda 6 3 3" xfId="892" xr:uid="{00000000-0005-0000-0000-000040030000}"/>
    <cellStyle name="Moneda 6 3 4" xfId="406" xr:uid="{00000000-0005-0000-0000-000041030000}"/>
    <cellStyle name="Moneda 6 4" xfId="88" xr:uid="{00000000-0005-0000-0000-000042030000}"/>
    <cellStyle name="Moneda 6 4 2" xfId="575" xr:uid="{00000000-0005-0000-0000-000043030000}"/>
    <cellStyle name="Moneda 6 4 3" xfId="818" xr:uid="{00000000-0005-0000-0000-000044030000}"/>
    <cellStyle name="Moneda 6 4 4" xfId="332" xr:uid="{00000000-0005-0000-0000-000045030000}"/>
    <cellStyle name="Moneda 6 5" xfId="267" xr:uid="{00000000-0005-0000-0000-000046030000}"/>
    <cellStyle name="Moneda 6 5 2" xfId="510" xr:uid="{00000000-0005-0000-0000-000047030000}"/>
    <cellStyle name="Moneda 6 5 3" xfId="753" xr:uid="{00000000-0005-0000-0000-000048030000}"/>
    <cellStyle name="Moneda 6 6" xfId="445" xr:uid="{00000000-0005-0000-0000-000049030000}"/>
    <cellStyle name="Moneda 6 7" xfId="688" xr:uid="{00000000-0005-0000-0000-00004A030000}"/>
    <cellStyle name="Moneda 6 8" xfId="202" xr:uid="{00000000-0005-0000-0000-00004B030000}"/>
    <cellStyle name="Moneda 6 9" xfId="932" xr:uid="{1A336409-1089-4D87-9132-CF810CCCE6AA}"/>
    <cellStyle name="Moneda 7" xfId="11" xr:uid="{00000000-0005-0000-0000-00004C030000}"/>
    <cellStyle name="Moneda 7 2" xfId="45" xr:uid="{00000000-0005-0000-0000-00004D030000}"/>
    <cellStyle name="Moneda 7 2 2" xfId="110" xr:uid="{00000000-0005-0000-0000-00004E030000}"/>
    <cellStyle name="Moneda 7 2 2 2" xfId="597" xr:uid="{00000000-0005-0000-0000-00004F030000}"/>
    <cellStyle name="Moneda 7 2 2 3" xfId="840" xr:uid="{00000000-0005-0000-0000-000050030000}"/>
    <cellStyle name="Moneda 7 2 2 4" xfId="354" xr:uid="{00000000-0005-0000-0000-000051030000}"/>
    <cellStyle name="Moneda 7 2 3" xfId="289" xr:uid="{00000000-0005-0000-0000-000052030000}"/>
    <cellStyle name="Moneda 7 2 3 2" xfId="532" xr:uid="{00000000-0005-0000-0000-000053030000}"/>
    <cellStyle name="Moneda 7 2 3 3" xfId="775" xr:uid="{00000000-0005-0000-0000-000054030000}"/>
    <cellStyle name="Moneda 7 2 4" xfId="467" xr:uid="{00000000-0005-0000-0000-000055030000}"/>
    <cellStyle name="Moneda 7 2 5" xfId="710" xr:uid="{00000000-0005-0000-0000-000056030000}"/>
    <cellStyle name="Moneda 7 2 6" xfId="224" xr:uid="{00000000-0005-0000-0000-000057030000}"/>
    <cellStyle name="Moneda 7 2 7" xfId="954" xr:uid="{86962837-0843-4E7A-88C9-436466B6208C}"/>
    <cellStyle name="Moneda 7 3" xfId="77" xr:uid="{00000000-0005-0000-0000-000058030000}"/>
    <cellStyle name="Moneda 7 3 2" xfId="564" xr:uid="{00000000-0005-0000-0000-000059030000}"/>
    <cellStyle name="Moneda 7 3 3" xfId="807" xr:uid="{00000000-0005-0000-0000-00005A030000}"/>
    <cellStyle name="Moneda 7 3 4" xfId="321" xr:uid="{00000000-0005-0000-0000-00005B030000}"/>
    <cellStyle name="Moneda 7 4" xfId="256" xr:uid="{00000000-0005-0000-0000-00005C030000}"/>
    <cellStyle name="Moneda 7 4 2" xfId="499" xr:uid="{00000000-0005-0000-0000-00005D030000}"/>
    <cellStyle name="Moneda 7 4 3" xfId="742" xr:uid="{00000000-0005-0000-0000-00005E030000}"/>
    <cellStyle name="Moneda 7 5" xfId="434" xr:uid="{00000000-0005-0000-0000-00005F030000}"/>
    <cellStyle name="Moneda 7 6" xfId="677" xr:uid="{00000000-0005-0000-0000-000060030000}"/>
    <cellStyle name="Moneda 7 7" xfId="191" xr:uid="{00000000-0005-0000-0000-000061030000}"/>
    <cellStyle name="Moneda 7 8" xfId="921" xr:uid="{5C5EAECF-6D46-4D4E-BA87-A320FCD59A54}"/>
    <cellStyle name="Moneda 8" xfId="31" xr:uid="{00000000-0005-0000-0000-000062030000}"/>
    <cellStyle name="Moneda 8 2" xfId="64" xr:uid="{00000000-0005-0000-0000-000063030000}"/>
    <cellStyle name="Moneda 8 2 2" xfId="129" xr:uid="{00000000-0005-0000-0000-000064030000}"/>
    <cellStyle name="Moneda 8 2 2 2" xfId="616" xr:uid="{00000000-0005-0000-0000-000065030000}"/>
    <cellStyle name="Moneda 8 2 2 3" xfId="859" xr:uid="{00000000-0005-0000-0000-000066030000}"/>
    <cellStyle name="Moneda 8 2 2 4" xfId="373" xr:uid="{00000000-0005-0000-0000-000067030000}"/>
    <cellStyle name="Moneda 8 2 3" xfId="308" xr:uid="{00000000-0005-0000-0000-000068030000}"/>
    <cellStyle name="Moneda 8 2 3 2" xfId="551" xr:uid="{00000000-0005-0000-0000-000069030000}"/>
    <cellStyle name="Moneda 8 2 3 3" xfId="794" xr:uid="{00000000-0005-0000-0000-00006A030000}"/>
    <cellStyle name="Moneda 8 2 4" xfId="486" xr:uid="{00000000-0005-0000-0000-00006B030000}"/>
    <cellStyle name="Moneda 8 2 5" xfId="729" xr:uid="{00000000-0005-0000-0000-00006C030000}"/>
    <cellStyle name="Moneda 8 2 6" xfId="243" xr:uid="{00000000-0005-0000-0000-00006D030000}"/>
    <cellStyle name="Moneda 8 2 7" xfId="973" xr:uid="{CF34D379-7B9E-4F3C-9D7E-D17409C36AC9}"/>
    <cellStyle name="Moneda 8 3" xfId="96" xr:uid="{00000000-0005-0000-0000-00006E030000}"/>
    <cellStyle name="Moneda 8 3 2" xfId="583" xr:uid="{00000000-0005-0000-0000-00006F030000}"/>
    <cellStyle name="Moneda 8 3 3" xfId="826" xr:uid="{00000000-0005-0000-0000-000070030000}"/>
    <cellStyle name="Moneda 8 3 4" xfId="340" xr:uid="{00000000-0005-0000-0000-000071030000}"/>
    <cellStyle name="Moneda 8 4" xfId="275" xr:uid="{00000000-0005-0000-0000-000072030000}"/>
    <cellStyle name="Moneda 8 4 2" xfId="518" xr:uid="{00000000-0005-0000-0000-000073030000}"/>
    <cellStyle name="Moneda 8 4 3" xfId="761" xr:uid="{00000000-0005-0000-0000-000074030000}"/>
    <cellStyle name="Moneda 8 5" xfId="453" xr:uid="{00000000-0005-0000-0000-000075030000}"/>
    <cellStyle name="Moneda 8 6" xfId="696" xr:uid="{00000000-0005-0000-0000-000076030000}"/>
    <cellStyle name="Moneda 8 7" xfId="210" xr:uid="{00000000-0005-0000-0000-000077030000}"/>
    <cellStyle name="Moneda 8 8" xfId="940" xr:uid="{42D0B6FC-54E5-4C5E-AC86-E7AD41604C55}"/>
    <cellStyle name="Moneda 9" xfId="37" xr:uid="{00000000-0005-0000-0000-000078030000}"/>
    <cellStyle name="Moneda 9 2" xfId="70" xr:uid="{00000000-0005-0000-0000-000079030000}"/>
    <cellStyle name="Moneda 9 2 2" xfId="135" xr:uid="{00000000-0005-0000-0000-00007A030000}"/>
    <cellStyle name="Moneda 9 2 2 2" xfId="622" xr:uid="{00000000-0005-0000-0000-00007B030000}"/>
    <cellStyle name="Moneda 9 2 2 3" xfId="865" xr:uid="{00000000-0005-0000-0000-00007C030000}"/>
    <cellStyle name="Moneda 9 2 2 4" xfId="379" xr:uid="{00000000-0005-0000-0000-00007D030000}"/>
    <cellStyle name="Moneda 9 2 3" xfId="314" xr:uid="{00000000-0005-0000-0000-00007E030000}"/>
    <cellStyle name="Moneda 9 2 3 2" xfId="557" xr:uid="{00000000-0005-0000-0000-00007F030000}"/>
    <cellStyle name="Moneda 9 2 3 3" xfId="800" xr:uid="{00000000-0005-0000-0000-000080030000}"/>
    <cellStyle name="Moneda 9 2 4" xfId="492" xr:uid="{00000000-0005-0000-0000-000081030000}"/>
    <cellStyle name="Moneda 9 2 5" xfId="735" xr:uid="{00000000-0005-0000-0000-000082030000}"/>
    <cellStyle name="Moneda 9 2 6" xfId="249" xr:uid="{00000000-0005-0000-0000-000083030000}"/>
    <cellStyle name="Moneda 9 2 7" xfId="979" xr:uid="{9969EF07-A509-4549-9D4D-D0E6745B40C1}"/>
    <cellStyle name="Moneda 9 3" xfId="102" xr:uid="{00000000-0005-0000-0000-000084030000}"/>
    <cellStyle name="Moneda 9 3 2" xfId="589" xr:uid="{00000000-0005-0000-0000-000085030000}"/>
    <cellStyle name="Moneda 9 3 3" xfId="832" xr:uid="{00000000-0005-0000-0000-000086030000}"/>
    <cellStyle name="Moneda 9 3 4" xfId="346" xr:uid="{00000000-0005-0000-0000-000087030000}"/>
    <cellStyle name="Moneda 9 4" xfId="281" xr:uid="{00000000-0005-0000-0000-000088030000}"/>
    <cellStyle name="Moneda 9 4 2" xfId="524" xr:uid="{00000000-0005-0000-0000-000089030000}"/>
    <cellStyle name="Moneda 9 4 3" xfId="767" xr:uid="{00000000-0005-0000-0000-00008A030000}"/>
    <cellStyle name="Moneda 9 5" xfId="459" xr:uid="{00000000-0005-0000-0000-00008B030000}"/>
    <cellStyle name="Moneda 9 6" xfId="702" xr:uid="{00000000-0005-0000-0000-00008C030000}"/>
    <cellStyle name="Moneda 9 7" xfId="216" xr:uid="{00000000-0005-0000-0000-00008D030000}"/>
    <cellStyle name="Moneda 9 8" xfId="946" xr:uid="{F7323F2C-4735-4F10-BA96-90EC435FAAA3}"/>
    <cellStyle name="Normal" xfId="0" builtinId="0"/>
    <cellStyle name="Normal 2" xfId="1" xr:uid="{00000000-0005-0000-0000-00008F030000}"/>
    <cellStyle name="Normal 2 2" xfId="4" xr:uid="{00000000-0005-0000-0000-000090030000}"/>
    <cellStyle name="Normal 2 3" xfId="185" xr:uid="{00000000-0005-0000-0000-000091030000}"/>
    <cellStyle name="Normal 3" xfId="2" xr:uid="{00000000-0005-0000-0000-000092030000}"/>
    <cellStyle name="Porcentaje" xfId="3" builtinId="5"/>
  </cellStyles>
  <dxfs count="0"/>
  <tableStyles count="0" defaultTableStyle="TableStyleMedium2" defaultPivotStyle="PivotStyleLight16"/>
  <colors>
    <mruColors>
      <color rgb="FFFDD7D7"/>
      <color rgb="FFFDB0A1"/>
      <color rgb="FFFDDFFC"/>
      <color rgb="FFFDCBF0"/>
      <color rgb="FF99FF66"/>
      <color rgb="FFFF9966"/>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800100</xdr:colOff>
          <xdr:row>0</xdr:row>
          <xdr:rowOff>0</xdr:rowOff>
        </xdr:from>
        <xdr:to>
          <xdr:col>2</xdr:col>
          <xdr:colOff>2171700</xdr:colOff>
          <xdr:row>5</xdr:row>
          <xdr:rowOff>76200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5</xdr:col>
      <xdr:colOff>1343026</xdr:colOff>
      <xdr:row>0</xdr:row>
      <xdr:rowOff>104775</xdr:rowOff>
    </xdr:from>
    <xdr:to>
      <xdr:col>6</xdr:col>
      <xdr:colOff>1485900</xdr:colOff>
      <xdr:row>3</xdr:row>
      <xdr:rowOff>124719</xdr:rowOff>
    </xdr:to>
    <xdr:pic>
      <xdr:nvPicPr>
        <xdr:cNvPr id="4" name="1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776" y="104775"/>
          <a:ext cx="2219324" cy="705744"/>
        </a:xfrm>
        <a:prstGeom prst="rect">
          <a:avLst/>
        </a:prstGeom>
      </xdr:spPr>
    </xdr:pic>
    <xdr:clientData/>
  </xdr:twoCellAnchor>
  <xdr:twoCellAnchor editAs="oneCell">
    <xdr:from>
      <xdr:col>0</xdr:col>
      <xdr:colOff>19050</xdr:colOff>
      <xdr:row>0</xdr:row>
      <xdr:rowOff>0</xdr:rowOff>
    </xdr:from>
    <xdr:to>
      <xdr:col>1</xdr:col>
      <xdr:colOff>981076</xdr:colOff>
      <xdr:row>3</xdr:row>
      <xdr:rowOff>180975</xdr:rowOff>
    </xdr:to>
    <xdr:pic>
      <xdr:nvPicPr>
        <xdr:cNvPr id="5" name="2 Imagen" descr="https://ids.gov.co/web/images/sampledata/overlay/logo.jpg">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0"/>
          <a:ext cx="1724026"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687917</xdr:colOff>
      <xdr:row>33</xdr:row>
      <xdr:rowOff>105836</xdr:rowOff>
    </xdr:from>
    <xdr:to>
      <xdr:col>7</xdr:col>
      <xdr:colOff>5292</xdr:colOff>
      <xdr:row>35</xdr:row>
      <xdr:rowOff>138796</xdr:rowOff>
    </xdr:to>
    <xdr:pic>
      <xdr:nvPicPr>
        <xdr:cNvPr id="6" name="1 Imagen" descr="https://ids.gov.co/web/images/sampledata/overlay/logo.jpg">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59642" y="105836"/>
          <a:ext cx="1031875" cy="41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423334</xdr:colOff>
      <xdr:row>33</xdr:row>
      <xdr:rowOff>52916</xdr:rowOff>
    </xdr:from>
    <xdr:to>
      <xdr:col>15</xdr:col>
      <xdr:colOff>165894</xdr:colOff>
      <xdr:row>35</xdr:row>
      <xdr:rowOff>146443</xdr:rowOff>
    </xdr:to>
    <xdr:pic>
      <xdr:nvPicPr>
        <xdr:cNvPr id="7" name="2 Imagen">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138709" y="52916"/>
          <a:ext cx="2028560" cy="474527"/>
        </a:xfrm>
        <a:prstGeom prst="rect">
          <a:avLst/>
        </a:prstGeom>
      </xdr:spPr>
    </xdr:pic>
    <xdr:clientData/>
  </xdr:twoCellAnchor>
  <xdr:twoCellAnchor editAs="oneCell">
    <xdr:from>
      <xdr:col>5</xdr:col>
      <xdr:colOff>1343026</xdr:colOff>
      <xdr:row>53</xdr:row>
      <xdr:rowOff>95250</xdr:rowOff>
    </xdr:from>
    <xdr:to>
      <xdr:col>6</xdr:col>
      <xdr:colOff>1123950</xdr:colOff>
      <xdr:row>56</xdr:row>
      <xdr:rowOff>5156</xdr:rowOff>
    </xdr:to>
    <xdr:pic>
      <xdr:nvPicPr>
        <xdr:cNvPr id="8" name="1 Imagen">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239376" y="95250"/>
          <a:ext cx="1857374" cy="481406"/>
        </a:xfrm>
        <a:prstGeom prst="rect">
          <a:avLst/>
        </a:prstGeom>
      </xdr:spPr>
    </xdr:pic>
    <xdr:clientData/>
  </xdr:twoCellAnchor>
  <xdr:twoCellAnchor editAs="oneCell">
    <xdr:from>
      <xdr:col>1</xdr:col>
      <xdr:colOff>76200</xdr:colOff>
      <xdr:row>53</xdr:row>
      <xdr:rowOff>0</xdr:rowOff>
    </xdr:from>
    <xdr:to>
      <xdr:col>2</xdr:col>
      <xdr:colOff>304801</xdr:colOff>
      <xdr:row>56</xdr:row>
      <xdr:rowOff>47625</xdr:rowOff>
    </xdr:to>
    <xdr:pic>
      <xdr:nvPicPr>
        <xdr:cNvPr id="9" name="2 Imagen" descr="https://ids.gov.co/web/images/sampledata/overlay/logo.jpg">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0"/>
          <a:ext cx="1724026"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1266826</xdr:colOff>
      <xdr:row>68</xdr:row>
      <xdr:rowOff>95250</xdr:rowOff>
    </xdr:from>
    <xdr:to>
      <xdr:col>8</xdr:col>
      <xdr:colOff>609600</xdr:colOff>
      <xdr:row>71</xdr:row>
      <xdr:rowOff>5156</xdr:rowOff>
    </xdr:to>
    <xdr:pic>
      <xdr:nvPicPr>
        <xdr:cNvPr id="10" name="1 Imagen">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982326" y="95250"/>
          <a:ext cx="1857374" cy="481406"/>
        </a:xfrm>
        <a:prstGeom prst="rect">
          <a:avLst/>
        </a:prstGeom>
      </xdr:spPr>
    </xdr:pic>
    <xdr:clientData/>
  </xdr:twoCellAnchor>
  <xdr:twoCellAnchor editAs="oneCell">
    <xdr:from>
      <xdr:col>2</xdr:col>
      <xdr:colOff>0</xdr:colOff>
      <xdr:row>68</xdr:row>
      <xdr:rowOff>0</xdr:rowOff>
    </xdr:from>
    <xdr:to>
      <xdr:col>3</xdr:col>
      <xdr:colOff>123826</xdr:colOff>
      <xdr:row>71</xdr:row>
      <xdr:rowOff>47625</xdr:rowOff>
    </xdr:to>
    <xdr:pic>
      <xdr:nvPicPr>
        <xdr:cNvPr id="11" name="2 Imagen" descr="https://ids.gov.co/web/images/sampledata/overlay/logo.jpg">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0"/>
          <a:ext cx="1724026"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783431</xdr:colOff>
      <xdr:row>83</xdr:row>
      <xdr:rowOff>240507</xdr:rowOff>
    </xdr:from>
    <xdr:to>
      <xdr:col>10</xdr:col>
      <xdr:colOff>321469</xdr:colOff>
      <xdr:row>86</xdr:row>
      <xdr:rowOff>98026</xdr:rowOff>
    </xdr:to>
    <xdr:pic>
      <xdr:nvPicPr>
        <xdr:cNvPr id="12" name="1 Imagen">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356056" y="240507"/>
          <a:ext cx="1843088" cy="476644"/>
        </a:xfrm>
        <a:prstGeom prst="rect">
          <a:avLst/>
        </a:prstGeom>
      </xdr:spPr>
    </xdr:pic>
    <xdr:clientData/>
  </xdr:twoCellAnchor>
  <xdr:twoCellAnchor editAs="oneCell">
    <xdr:from>
      <xdr:col>2</xdr:col>
      <xdr:colOff>557213</xdr:colOff>
      <xdr:row>83</xdr:row>
      <xdr:rowOff>190500</xdr:rowOff>
    </xdr:from>
    <xdr:to>
      <xdr:col>3</xdr:col>
      <xdr:colOff>328612</xdr:colOff>
      <xdr:row>87</xdr:row>
      <xdr:rowOff>114299</xdr:rowOff>
    </xdr:to>
    <xdr:pic>
      <xdr:nvPicPr>
        <xdr:cNvPr id="13" name="2 Imagen" descr="https://ids.gov.co/web/images/sampledata/overlay/logo.jpg">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1538" y="190500"/>
          <a:ext cx="1371599" cy="685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stemas/Plan_Anticorrupcion/2017/2.Estrategias%20de%20Racionalizaci&#243;n%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D2" t="str">
            <v>Amazonas</v>
          </cell>
          <cell r="E2">
            <v>2015</v>
          </cell>
        </row>
        <row r="3">
          <cell r="A3" t="str">
            <v>Nacional</v>
          </cell>
          <cell r="B3" t="str">
            <v>Ambiente y Desarrollo Sostenible</v>
          </cell>
          <cell r="C3" t="str">
            <v>Descentralizado</v>
          </cell>
          <cell r="D3" t="str">
            <v>Antioquia</v>
          </cell>
          <cell r="E3">
            <v>2016</v>
          </cell>
        </row>
        <row r="4">
          <cell r="A4" t="str">
            <v>Territorial</v>
          </cell>
          <cell r="B4" t="str">
            <v>Ciencia, Tecnología e innovación</v>
          </cell>
          <cell r="D4" t="str">
            <v>Arauca</v>
          </cell>
          <cell r="E4">
            <v>2017</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4"/>
  <sheetViews>
    <sheetView tabSelected="1" topLeftCell="A82" zoomScale="73" zoomScaleNormal="73" zoomScalePageLayoutView="119" workbookViewId="0">
      <selection activeCell="B88" sqref="B88:AA96"/>
    </sheetView>
  </sheetViews>
  <sheetFormatPr baseColWidth="10" defaultColWidth="10.88671875" defaultRowHeight="14.4" x14ac:dyDescent="0.3"/>
  <cols>
    <col min="1" max="1" width="26" style="111" customWidth="1"/>
    <col min="2" max="2" width="29.6640625" style="1" customWidth="1"/>
    <col min="3" max="3" width="33.109375" style="1" customWidth="1"/>
    <col min="4" max="4" width="63.88671875" style="1" customWidth="1"/>
    <col min="5" max="5" width="23.44140625" style="1" customWidth="1"/>
    <col min="6" max="6" width="39.44140625" style="1" customWidth="1"/>
    <col min="7" max="7" width="27.5546875" style="1" customWidth="1"/>
    <col min="8" max="8" width="20.6640625" style="1" customWidth="1"/>
    <col min="9" max="9" width="44.44140625" style="4" customWidth="1"/>
    <col min="10" max="10" width="19.109375" style="5" customWidth="1"/>
    <col min="11" max="11" width="54.6640625" style="1" customWidth="1"/>
    <col min="12" max="12" width="19.44140625" style="5" customWidth="1"/>
    <col min="13" max="13" width="16.109375" style="63" customWidth="1"/>
    <col min="14" max="14" width="17.88671875" style="4" customWidth="1"/>
    <col min="15" max="15" width="19.109375" style="5" customWidth="1"/>
    <col min="16" max="16" width="25.88671875" style="1" customWidth="1"/>
    <col min="17" max="17" width="19.44140625" style="5" customWidth="1"/>
    <col min="18" max="18" width="16.109375" style="1" customWidth="1"/>
    <col min="19" max="19" width="18.109375" style="4" customWidth="1"/>
    <col min="20" max="20" width="19.109375" style="5" customWidth="1"/>
    <col min="21" max="21" width="23.88671875" style="1" customWidth="1"/>
    <col min="22" max="22" width="19.44140625" style="5" customWidth="1"/>
    <col min="23" max="23" width="16.109375" style="1" customWidth="1"/>
    <col min="24" max="24" width="19.88671875" style="4" customWidth="1"/>
    <col min="25" max="25" width="19.109375" style="5" customWidth="1"/>
    <col min="26" max="26" width="24.109375" style="1" customWidth="1"/>
    <col min="27" max="27" width="19.44140625" style="5" customWidth="1"/>
    <col min="28" max="16384" width="10.88671875" style="1"/>
  </cols>
  <sheetData>
    <row r="1" spans="1:33" s="6" customFormat="1" ht="15" customHeight="1" x14ac:dyDescent="0.3">
      <c r="A1" s="342"/>
      <c r="B1" s="342"/>
      <c r="C1" s="342"/>
      <c r="D1" s="342"/>
      <c r="E1" s="321" t="s">
        <v>6</v>
      </c>
      <c r="F1" s="322"/>
      <c r="G1" s="322"/>
      <c r="H1" s="322"/>
      <c r="I1" s="322"/>
      <c r="J1" s="322"/>
      <c r="K1" s="322"/>
      <c r="L1" s="322"/>
      <c r="M1" s="322"/>
      <c r="N1" s="322"/>
      <c r="O1" s="322"/>
      <c r="P1" s="322"/>
      <c r="Q1" s="322"/>
      <c r="R1" s="322"/>
      <c r="S1" s="322"/>
      <c r="T1" s="322"/>
      <c r="U1" s="322"/>
      <c r="V1" s="322"/>
      <c r="W1" s="322"/>
      <c r="X1" s="322"/>
      <c r="Y1" s="323"/>
      <c r="Z1" s="300" t="s">
        <v>7</v>
      </c>
      <c r="AA1" s="301"/>
    </row>
    <row r="2" spans="1:33" s="6" customFormat="1" ht="15" customHeight="1" x14ac:dyDescent="0.3">
      <c r="A2" s="342"/>
      <c r="B2" s="342"/>
      <c r="C2" s="342"/>
      <c r="D2" s="342"/>
      <c r="E2" s="336" t="s">
        <v>22</v>
      </c>
      <c r="F2" s="337"/>
      <c r="G2" s="337"/>
      <c r="H2" s="337"/>
      <c r="I2" s="337"/>
      <c r="J2" s="337"/>
      <c r="K2" s="337"/>
      <c r="L2" s="337"/>
      <c r="M2" s="337"/>
      <c r="N2" s="337"/>
      <c r="O2" s="337"/>
      <c r="P2" s="337"/>
      <c r="Q2" s="337"/>
      <c r="R2" s="337"/>
      <c r="S2" s="337"/>
      <c r="T2" s="337"/>
      <c r="U2" s="337"/>
      <c r="V2" s="337"/>
      <c r="W2" s="337"/>
      <c r="X2" s="337"/>
      <c r="Y2" s="337"/>
      <c r="Z2" s="308" t="s">
        <v>8</v>
      </c>
      <c r="AA2" s="309"/>
    </row>
    <row r="3" spans="1:33" s="6" customFormat="1" x14ac:dyDescent="0.3">
      <c r="A3" s="342"/>
      <c r="B3" s="342"/>
      <c r="C3" s="342"/>
      <c r="D3" s="342"/>
      <c r="E3" s="338"/>
      <c r="F3" s="339"/>
      <c r="G3" s="339"/>
      <c r="H3" s="339"/>
      <c r="I3" s="339"/>
      <c r="J3" s="339"/>
      <c r="K3" s="339"/>
      <c r="L3" s="339"/>
      <c r="M3" s="339"/>
      <c r="N3" s="339"/>
      <c r="O3" s="339"/>
      <c r="P3" s="339"/>
      <c r="Q3" s="339"/>
      <c r="R3" s="339"/>
      <c r="S3" s="339"/>
      <c r="T3" s="339"/>
      <c r="U3" s="339"/>
      <c r="V3" s="339"/>
      <c r="W3" s="339"/>
      <c r="X3" s="339"/>
      <c r="Y3" s="339"/>
      <c r="Z3" s="310"/>
      <c r="AA3" s="311"/>
    </row>
    <row r="4" spans="1:33" s="6" customFormat="1" x14ac:dyDescent="0.3">
      <c r="A4" s="342"/>
      <c r="B4" s="342"/>
      <c r="C4" s="342"/>
      <c r="D4" s="342"/>
      <c r="E4" s="338"/>
      <c r="F4" s="339"/>
      <c r="G4" s="339"/>
      <c r="H4" s="339"/>
      <c r="I4" s="339"/>
      <c r="J4" s="339"/>
      <c r="K4" s="339"/>
      <c r="L4" s="339"/>
      <c r="M4" s="339"/>
      <c r="N4" s="339"/>
      <c r="O4" s="339"/>
      <c r="P4" s="339"/>
      <c r="Q4" s="339"/>
      <c r="R4" s="339"/>
      <c r="S4" s="339"/>
      <c r="T4" s="339"/>
      <c r="U4" s="339"/>
      <c r="V4" s="339"/>
      <c r="W4" s="339"/>
      <c r="X4" s="339"/>
      <c r="Y4" s="339"/>
      <c r="Z4" s="312" t="s">
        <v>5</v>
      </c>
      <c r="AA4" s="313"/>
    </row>
    <row r="5" spans="1:33" s="6" customFormat="1" x14ac:dyDescent="0.3">
      <c r="A5" s="342"/>
      <c r="B5" s="342"/>
      <c r="C5" s="342"/>
      <c r="D5" s="342"/>
      <c r="E5" s="338"/>
      <c r="F5" s="339"/>
      <c r="G5" s="339"/>
      <c r="H5" s="339"/>
      <c r="I5" s="339"/>
      <c r="J5" s="339"/>
      <c r="K5" s="339"/>
      <c r="L5" s="339"/>
      <c r="M5" s="339"/>
      <c r="N5" s="339"/>
      <c r="O5" s="339"/>
      <c r="P5" s="339"/>
      <c r="Q5" s="339"/>
      <c r="R5" s="339"/>
      <c r="S5" s="339"/>
      <c r="T5" s="339"/>
      <c r="U5" s="339"/>
      <c r="V5" s="339"/>
      <c r="W5" s="339"/>
      <c r="X5" s="339"/>
      <c r="Y5" s="339"/>
      <c r="Z5" s="334" t="s">
        <v>36</v>
      </c>
      <c r="AA5" s="334"/>
    </row>
    <row r="6" spans="1:33" s="2" customFormat="1" ht="54" customHeight="1" thickBot="1" x14ac:dyDescent="0.35">
      <c r="A6" s="343" t="s">
        <v>489</v>
      </c>
      <c r="B6" s="343"/>
      <c r="C6" s="343"/>
      <c r="D6" s="343"/>
      <c r="E6" s="340"/>
      <c r="F6" s="341"/>
      <c r="G6" s="341"/>
      <c r="H6" s="341"/>
      <c r="I6" s="341"/>
      <c r="J6" s="341"/>
      <c r="K6" s="341"/>
      <c r="L6" s="341"/>
      <c r="M6" s="341"/>
      <c r="N6" s="341"/>
      <c r="O6" s="341"/>
      <c r="P6" s="341"/>
      <c r="Q6" s="341"/>
      <c r="R6" s="341"/>
      <c r="S6" s="341"/>
      <c r="T6" s="341"/>
      <c r="U6" s="341"/>
      <c r="V6" s="341"/>
      <c r="W6" s="341"/>
      <c r="X6" s="341"/>
      <c r="Y6" s="341"/>
      <c r="Z6" s="335"/>
      <c r="AA6" s="335"/>
    </row>
    <row r="7" spans="1:33" s="6" customFormat="1" ht="15.75" customHeight="1" thickBot="1" x14ac:dyDescent="0.35">
      <c r="A7" s="276" t="s">
        <v>374</v>
      </c>
      <c r="B7" s="276" t="s">
        <v>17</v>
      </c>
      <c r="C7" s="276" t="s">
        <v>2</v>
      </c>
      <c r="D7" s="276" t="s">
        <v>3</v>
      </c>
      <c r="E7" s="277" t="s">
        <v>4</v>
      </c>
      <c r="F7" s="324" t="s">
        <v>0</v>
      </c>
      <c r="G7" s="325"/>
      <c r="H7" s="346" t="s">
        <v>35</v>
      </c>
      <c r="I7" s="347"/>
      <c r="J7" s="347"/>
      <c r="K7" s="347"/>
      <c r="L7" s="348"/>
      <c r="M7" s="331" t="s">
        <v>34</v>
      </c>
      <c r="N7" s="332"/>
      <c r="O7" s="332"/>
      <c r="P7" s="332"/>
      <c r="Q7" s="333"/>
      <c r="R7" s="318" t="s">
        <v>33</v>
      </c>
      <c r="S7" s="319"/>
      <c r="T7" s="319"/>
      <c r="U7" s="319"/>
      <c r="V7" s="320"/>
      <c r="W7" s="305" t="s">
        <v>32</v>
      </c>
      <c r="X7" s="306"/>
      <c r="Y7" s="306"/>
      <c r="Z7" s="306"/>
      <c r="AA7" s="307"/>
      <c r="AB7" s="24"/>
      <c r="AC7" s="24"/>
      <c r="AD7" s="24"/>
      <c r="AE7" s="24"/>
      <c r="AF7" s="24"/>
      <c r="AG7" s="24"/>
    </row>
    <row r="8" spans="1:33" s="6" customFormat="1" ht="15.75" customHeight="1" thickBot="1" x14ac:dyDescent="0.35">
      <c r="A8" s="277"/>
      <c r="B8" s="277"/>
      <c r="C8" s="277"/>
      <c r="D8" s="277"/>
      <c r="E8" s="277"/>
      <c r="F8" s="326"/>
      <c r="G8" s="327"/>
      <c r="H8" s="298" t="s">
        <v>19</v>
      </c>
      <c r="I8" s="299"/>
      <c r="J8" s="299"/>
      <c r="K8" s="299" t="s">
        <v>1</v>
      </c>
      <c r="L8" s="296" t="s">
        <v>20</v>
      </c>
      <c r="M8" s="329" t="s">
        <v>19</v>
      </c>
      <c r="N8" s="330"/>
      <c r="O8" s="330"/>
      <c r="P8" s="350" t="s">
        <v>1</v>
      </c>
      <c r="Q8" s="352" t="s">
        <v>27</v>
      </c>
      <c r="R8" s="294" t="s">
        <v>19</v>
      </c>
      <c r="S8" s="295"/>
      <c r="T8" s="295"/>
      <c r="U8" s="295" t="s">
        <v>1</v>
      </c>
      <c r="V8" s="303" t="s">
        <v>24</v>
      </c>
      <c r="W8" s="328" t="s">
        <v>19</v>
      </c>
      <c r="X8" s="314"/>
      <c r="Y8" s="314"/>
      <c r="Z8" s="314" t="s">
        <v>1</v>
      </c>
      <c r="AA8" s="316" t="s">
        <v>23</v>
      </c>
      <c r="AB8" s="24"/>
      <c r="AC8" s="24"/>
      <c r="AD8" s="24"/>
      <c r="AE8" s="24"/>
      <c r="AF8" s="24"/>
      <c r="AG8" s="24"/>
    </row>
    <row r="9" spans="1:33" s="6" customFormat="1" ht="89.25" customHeight="1" x14ac:dyDescent="0.3">
      <c r="A9" s="278"/>
      <c r="B9" s="278"/>
      <c r="C9" s="278"/>
      <c r="D9" s="278"/>
      <c r="E9" s="278"/>
      <c r="F9" s="22" t="s">
        <v>18</v>
      </c>
      <c r="G9" s="23" t="s">
        <v>21</v>
      </c>
      <c r="H9" s="10" t="s">
        <v>30</v>
      </c>
      <c r="I9" s="11" t="s">
        <v>31</v>
      </c>
      <c r="J9" s="12" t="s">
        <v>29</v>
      </c>
      <c r="K9" s="349"/>
      <c r="L9" s="297"/>
      <c r="M9" s="13" t="s">
        <v>30</v>
      </c>
      <c r="N9" s="14" t="s">
        <v>31</v>
      </c>
      <c r="O9" s="15" t="s">
        <v>28</v>
      </c>
      <c r="P9" s="351"/>
      <c r="Q9" s="353"/>
      <c r="R9" s="16" t="s">
        <v>30</v>
      </c>
      <c r="S9" s="17" t="s">
        <v>31</v>
      </c>
      <c r="T9" s="18" t="s">
        <v>26</v>
      </c>
      <c r="U9" s="302"/>
      <c r="V9" s="304"/>
      <c r="W9" s="19" t="s">
        <v>30</v>
      </c>
      <c r="X9" s="20" t="s">
        <v>31</v>
      </c>
      <c r="Y9" s="21" t="s">
        <v>25</v>
      </c>
      <c r="Z9" s="315"/>
      <c r="AA9" s="317"/>
      <c r="AB9" s="24"/>
      <c r="AC9" s="24"/>
      <c r="AD9" s="24"/>
      <c r="AE9" s="24"/>
      <c r="AF9" s="24"/>
      <c r="AG9" s="24"/>
    </row>
    <row r="10" spans="1:33" ht="71.25" customHeight="1" x14ac:dyDescent="0.3">
      <c r="A10" s="279" t="s">
        <v>375</v>
      </c>
      <c r="B10" s="132" t="s">
        <v>41</v>
      </c>
      <c r="C10" s="260" t="s">
        <v>391</v>
      </c>
      <c r="D10" s="98" t="s">
        <v>493</v>
      </c>
      <c r="E10" s="112" t="s">
        <v>490</v>
      </c>
      <c r="F10" s="112" t="s">
        <v>9</v>
      </c>
      <c r="G10" s="112" t="s">
        <v>465</v>
      </c>
      <c r="H10" s="68"/>
      <c r="I10" s="7"/>
      <c r="J10" s="27">
        <f>IFERROR((H10/I10),0)</f>
        <v>0</v>
      </c>
      <c r="K10" s="3"/>
      <c r="L10" s="67">
        <f>IFERROR(IF(G10="Según demanda",H10/I10,H10/G10),0)</f>
        <v>0</v>
      </c>
      <c r="M10" s="68"/>
      <c r="N10" s="7"/>
      <c r="O10" s="27">
        <f>IFERROR((M10/N10),0)</f>
        <v>0</v>
      </c>
      <c r="P10" s="3"/>
      <c r="Q10" s="67">
        <f>IFERROR(IF(G10="Según demanda",(M10+H10)/(I10+N10),(M10+H10)/G10),0)</f>
        <v>0</v>
      </c>
      <c r="R10" s="7"/>
      <c r="S10" s="7"/>
      <c r="T10" s="27">
        <f>IFERROR((R10/S10),0)</f>
        <v>0</v>
      </c>
      <c r="U10" s="3"/>
      <c r="V10" s="26">
        <f>IFERROR(IF(G10="Según demanda",(R10+M10+H10)/(I10+N10+S10),(R10+M10+H10)/G10),0)</f>
        <v>0</v>
      </c>
      <c r="W10" s="7"/>
      <c r="X10" s="7"/>
      <c r="Y10" s="27">
        <f>IFERROR((W10/X10),0)</f>
        <v>0</v>
      </c>
      <c r="Z10" s="3"/>
      <c r="AA10" s="26">
        <f>IFERROR(IF(G10="Según demanda",(W10+R10+M10+H10)/(I10+N10+S10+X10),(W10+R10+M10+H10)/G10),0)</f>
        <v>0</v>
      </c>
      <c r="AB10" s="63"/>
    </row>
    <row r="11" spans="1:33" ht="45.6" customHeight="1" x14ac:dyDescent="0.3">
      <c r="A11" s="279"/>
      <c r="B11" s="132" t="s">
        <v>9</v>
      </c>
      <c r="C11" s="260"/>
      <c r="D11" s="112" t="s">
        <v>492</v>
      </c>
      <c r="E11" s="112" t="s">
        <v>401</v>
      </c>
      <c r="F11" s="112" t="s">
        <v>9</v>
      </c>
      <c r="G11" s="112" t="s">
        <v>465</v>
      </c>
      <c r="H11" s="68"/>
      <c r="I11" s="7"/>
      <c r="J11" s="27">
        <f>IFERROR((H11/I11),0)</f>
        <v>0</v>
      </c>
      <c r="K11" s="3"/>
      <c r="L11" s="67">
        <f>IFERROR(IF(G11="Según demanda",H11/I11,H11/G11),0)</f>
        <v>0</v>
      </c>
      <c r="M11" s="68"/>
      <c r="N11" s="7"/>
      <c r="O11" s="27">
        <f t="shared" ref="O11:O24" si="0">IFERROR((M11/N11),0)</f>
        <v>0</v>
      </c>
      <c r="P11" s="3"/>
      <c r="Q11" s="67">
        <f t="shared" ref="Q11:Q24" si="1">IFERROR(IF(G11="Según demanda",(M11+H11)/(I11+N11),(M11+H11)/G11),0)</f>
        <v>0</v>
      </c>
      <c r="R11" s="7"/>
      <c r="S11" s="7"/>
      <c r="T11" s="27">
        <f t="shared" ref="T11:T51" si="2">IFERROR((R11/S11),0)</f>
        <v>0</v>
      </c>
      <c r="U11" s="3"/>
      <c r="V11" s="26">
        <f t="shared" ref="V11:V51" si="3">IFERROR(IF(G11="Según demanda",(R11+M11+H11)/(I11+N11+S11),(R11+M11+H11)/G11),0)</f>
        <v>0</v>
      </c>
      <c r="W11" s="7"/>
      <c r="X11" s="7"/>
      <c r="Y11" s="27">
        <f t="shared" ref="Y11:Y24" si="4">IFERROR((W11/X11),0)</f>
        <v>0</v>
      </c>
      <c r="Z11" s="3"/>
      <c r="AA11" s="26">
        <f t="shared" ref="AA11:AA24" si="5">IFERROR(IF(G11="Según demanda",(W11+R11+M11+H11)/(I11+N11+S11+X11),(W11+R11+M11+H11)/G11),0)</f>
        <v>0</v>
      </c>
    </row>
    <row r="12" spans="1:33" ht="42.75" customHeight="1" x14ac:dyDescent="0.3">
      <c r="A12" s="279"/>
      <c r="B12" s="132" t="s">
        <v>11</v>
      </c>
      <c r="C12" s="260"/>
      <c r="D12" s="112" t="s">
        <v>494</v>
      </c>
      <c r="E12" s="112" t="s">
        <v>402</v>
      </c>
      <c r="F12" s="112" t="s">
        <v>11</v>
      </c>
      <c r="G12" s="112" t="s">
        <v>466</v>
      </c>
      <c r="H12" s="68"/>
      <c r="I12" s="25"/>
      <c r="J12" s="27">
        <f t="shared" ref="J12:J16" si="6">IFERROR((H12/I12),0)</f>
        <v>0</v>
      </c>
      <c r="K12" s="3"/>
      <c r="L12" s="67">
        <f t="shared" ref="L12:L51" si="7">IFERROR(IF(G12="Según demanda",H12/I12,H12/G12),0)</f>
        <v>0</v>
      </c>
      <c r="M12" s="68"/>
      <c r="N12" s="7"/>
      <c r="O12" s="27">
        <f t="shared" si="0"/>
        <v>0</v>
      </c>
      <c r="P12" s="3"/>
      <c r="Q12" s="67">
        <f t="shared" si="1"/>
        <v>0</v>
      </c>
      <c r="R12" s="7"/>
      <c r="S12" s="7"/>
      <c r="T12" s="27">
        <f t="shared" si="2"/>
        <v>0</v>
      </c>
      <c r="U12" s="3"/>
      <c r="V12" s="26">
        <f t="shared" si="3"/>
        <v>0</v>
      </c>
      <c r="W12" s="7"/>
      <c r="X12" s="7"/>
      <c r="Y12" s="27">
        <f t="shared" si="4"/>
        <v>0</v>
      </c>
      <c r="Z12" s="3"/>
      <c r="AA12" s="26">
        <f t="shared" si="5"/>
        <v>0</v>
      </c>
    </row>
    <row r="13" spans="1:33" ht="57" customHeight="1" x14ac:dyDescent="0.3">
      <c r="A13" s="279" t="s">
        <v>375</v>
      </c>
      <c r="B13" s="132" t="s">
        <v>9</v>
      </c>
      <c r="C13" s="260" t="s">
        <v>392</v>
      </c>
      <c r="D13" s="112" t="s">
        <v>403</v>
      </c>
      <c r="E13" s="112" t="s">
        <v>404</v>
      </c>
      <c r="F13" s="112" t="s">
        <v>9</v>
      </c>
      <c r="G13" s="112" t="s">
        <v>467</v>
      </c>
      <c r="H13" s="68"/>
      <c r="I13" s="25"/>
      <c r="J13" s="27">
        <f t="shared" si="6"/>
        <v>0</v>
      </c>
      <c r="K13" s="3"/>
      <c r="L13" s="67">
        <f t="shared" si="7"/>
        <v>0</v>
      </c>
      <c r="M13" s="68"/>
      <c r="N13" s="7"/>
      <c r="O13" s="27">
        <f t="shared" si="0"/>
        <v>0</v>
      </c>
      <c r="P13" s="3"/>
      <c r="Q13" s="67">
        <f t="shared" si="1"/>
        <v>0</v>
      </c>
      <c r="R13" s="7"/>
      <c r="S13" s="7"/>
      <c r="T13" s="27">
        <f t="shared" si="2"/>
        <v>0</v>
      </c>
      <c r="U13" s="3"/>
      <c r="V13" s="26">
        <f t="shared" si="3"/>
        <v>0</v>
      </c>
      <c r="W13" s="7"/>
      <c r="X13" s="7"/>
      <c r="Y13" s="27">
        <f t="shared" si="4"/>
        <v>0</v>
      </c>
      <c r="Z13" s="3"/>
      <c r="AA13" s="26">
        <f t="shared" si="5"/>
        <v>0</v>
      </c>
    </row>
    <row r="14" spans="1:33" ht="46.95" customHeight="1" x14ac:dyDescent="0.3">
      <c r="A14" s="279"/>
      <c r="B14" s="132" t="s">
        <v>9</v>
      </c>
      <c r="C14" s="260"/>
      <c r="D14" s="112" t="s">
        <v>405</v>
      </c>
      <c r="E14" s="112" t="s">
        <v>406</v>
      </c>
      <c r="F14" s="112" t="s">
        <v>9</v>
      </c>
      <c r="G14" s="112" t="s">
        <v>467</v>
      </c>
      <c r="H14" s="68"/>
      <c r="I14" s="25"/>
      <c r="J14" s="27">
        <f t="shared" si="6"/>
        <v>0</v>
      </c>
      <c r="K14" s="3"/>
      <c r="L14" s="67">
        <f t="shared" si="7"/>
        <v>0</v>
      </c>
      <c r="M14" s="68"/>
      <c r="N14" s="7"/>
      <c r="O14" s="27">
        <f t="shared" si="0"/>
        <v>0</v>
      </c>
      <c r="P14" s="3"/>
      <c r="Q14" s="67">
        <f t="shared" si="1"/>
        <v>0</v>
      </c>
      <c r="R14" s="7"/>
      <c r="S14" s="7"/>
      <c r="T14" s="27">
        <f>IFERROR((R14/S14),0)</f>
        <v>0</v>
      </c>
      <c r="U14" s="3"/>
      <c r="V14" s="26">
        <f t="shared" si="3"/>
        <v>0</v>
      </c>
      <c r="W14" s="7"/>
      <c r="X14" s="7"/>
      <c r="Y14" s="27">
        <f t="shared" si="4"/>
        <v>0</v>
      </c>
      <c r="Z14" s="3"/>
      <c r="AA14" s="26">
        <f>IFERROR(IF(G14="Según demanda",(W14+R14+M14+H14)/(I14+N14+S14+X14),(W14+R14+M14+H14)/G14),0)</f>
        <v>0</v>
      </c>
    </row>
    <row r="15" spans="1:33" ht="53.4" customHeight="1" x14ac:dyDescent="0.3">
      <c r="A15" s="279"/>
      <c r="B15" s="132" t="s">
        <v>41</v>
      </c>
      <c r="C15" s="260"/>
      <c r="D15" s="112" t="s">
        <v>407</v>
      </c>
      <c r="E15" s="112" t="s">
        <v>408</v>
      </c>
      <c r="F15" s="112" t="s">
        <v>41</v>
      </c>
      <c r="G15" s="112" t="s">
        <v>468</v>
      </c>
      <c r="H15" s="68"/>
      <c r="I15" s="7"/>
      <c r="J15" s="27">
        <f t="shared" si="6"/>
        <v>0</v>
      </c>
      <c r="K15" s="3"/>
      <c r="L15" s="67">
        <f t="shared" si="7"/>
        <v>0</v>
      </c>
      <c r="M15" s="68"/>
      <c r="N15" s="7"/>
      <c r="O15" s="27">
        <f t="shared" si="0"/>
        <v>0</v>
      </c>
      <c r="P15" s="3"/>
      <c r="Q15" s="67">
        <f t="shared" si="1"/>
        <v>0</v>
      </c>
      <c r="R15" s="7"/>
      <c r="S15" s="7"/>
      <c r="T15" s="27">
        <f t="shared" si="2"/>
        <v>0</v>
      </c>
      <c r="U15" s="3"/>
      <c r="V15" s="26">
        <f t="shared" si="3"/>
        <v>0</v>
      </c>
      <c r="W15" s="7"/>
      <c r="X15" s="7"/>
      <c r="Y15" s="27">
        <f t="shared" si="4"/>
        <v>0</v>
      </c>
      <c r="Z15" s="3"/>
      <c r="AA15" s="26">
        <f t="shared" si="5"/>
        <v>0</v>
      </c>
    </row>
    <row r="16" spans="1:33" ht="71.25" customHeight="1" x14ac:dyDescent="0.3">
      <c r="A16" s="279" t="s">
        <v>375</v>
      </c>
      <c r="B16" s="132" t="s">
        <v>12</v>
      </c>
      <c r="C16" s="280" t="s">
        <v>393</v>
      </c>
      <c r="D16" s="98" t="s">
        <v>409</v>
      </c>
      <c r="E16" s="112" t="s">
        <v>410</v>
      </c>
      <c r="F16" s="112" t="s">
        <v>12</v>
      </c>
      <c r="G16" s="112" t="s">
        <v>469</v>
      </c>
      <c r="H16" s="68"/>
      <c r="I16" s="7"/>
      <c r="J16" s="27">
        <f t="shared" si="6"/>
        <v>0</v>
      </c>
      <c r="K16" s="3"/>
      <c r="L16" s="67">
        <f t="shared" si="7"/>
        <v>0</v>
      </c>
      <c r="M16" s="68"/>
      <c r="N16" s="7"/>
      <c r="O16" s="27">
        <f t="shared" si="0"/>
        <v>0</v>
      </c>
      <c r="P16" s="3"/>
      <c r="Q16" s="67">
        <f t="shared" si="1"/>
        <v>0</v>
      </c>
      <c r="R16" s="7"/>
      <c r="S16" s="7"/>
      <c r="T16" s="27">
        <f t="shared" si="2"/>
        <v>0</v>
      </c>
      <c r="U16" s="3"/>
      <c r="V16" s="26">
        <f t="shared" si="3"/>
        <v>0</v>
      </c>
      <c r="W16" s="7"/>
      <c r="X16" s="7"/>
      <c r="Y16" s="27">
        <f t="shared" si="4"/>
        <v>0</v>
      </c>
      <c r="Z16" s="3"/>
      <c r="AA16" s="26">
        <f t="shared" si="5"/>
        <v>0</v>
      </c>
    </row>
    <row r="17" spans="1:27" ht="64.2" customHeight="1" x14ac:dyDescent="0.3">
      <c r="A17" s="279"/>
      <c r="B17" s="132" t="s">
        <v>13</v>
      </c>
      <c r="C17" s="280"/>
      <c r="D17" s="98" t="s">
        <v>491</v>
      </c>
      <c r="E17" s="112" t="s">
        <v>411</v>
      </c>
      <c r="F17" s="112" t="s">
        <v>12</v>
      </c>
      <c r="G17" s="112" t="s">
        <v>465</v>
      </c>
      <c r="H17" s="68"/>
      <c r="I17" s="7"/>
      <c r="J17" s="27">
        <f t="shared" ref="J17:J51" si="8">IFERROR((H17/I17),0)</f>
        <v>0</v>
      </c>
      <c r="K17" s="3"/>
      <c r="L17" s="67">
        <f t="shared" si="7"/>
        <v>0</v>
      </c>
      <c r="M17" s="68"/>
      <c r="N17" s="7"/>
      <c r="O17" s="27">
        <f t="shared" si="0"/>
        <v>0</v>
      </c>
      <c r="P17" s="3"/>
      <c r="Q17" s="67">
        <f t="shared" si="1"/>
        <v>0</v>
      </c>
      <c r="R17" s="7"/>
      <c r="S17" s="7"/>
      <c r="T17" s="27">
        <f t="shared" si="2"/>
        <v>0</v>
      </c>
      <c r="U17" s="3"/>
      <c r="V17" s="26">
        <f t="shared" si="3"/>
        <v>0</v>
      </c>
      <c r="W17" s="7"/>
      <c r="X17" s="7"/>
      <c r="Y17" s="27">
        <f t="shared" si="4"/>
        <v>0</v>
      </c>
      <c r="Z17" s="3"/>
      <c r="AA17" s="26">
        <f>IFERROR(IF(G17="Según demanda",(W17+R17+M17+H17)/(I17+N17+S17+X17),(W17+R17+M17+H17)/G17),0)</f>
        <v>0</v>
      </c>
    </row>
    <row r="18" spans="1:27" ht="41.4" customHeight="1" x14ac:dyDescent="0.3">
      <c r="A18" s="279"/>
      <c r="B18" s="132" t="s">
        <v>14</v>
      </c>
      <c r="C18" s="280"/>
      <c r="D18" s="98" t="s">
        <v>412</v>
      </c>
      <c r="E18" s="112" t="s">
        <v>413</v>
      </c>
      <c r="F18" s="112" t="s">
        <v>13</v>
      </c>
      <c r="G18" s="112" t="s">
        <v>465</v>
      </c>
      <c r="H18" s="68"/>
      <c r="I18" s="7"/>
      <c r="J18" s="27">
        <f t="shared" si="8"/>
        <v>0</v>
      </c>
      <c r="K18" s="3"/>
      <c r="L18" s="67">
        <f t="shared" si="7"/>
        <v>0</v>
      </c>
      <c r="M18" s="68"/>
      <c r="N18" s="7"/>
      <c r="O18" s="27">
        <f t="shared" si="0"/>
        <v>0</v>
      </c>
      <c r="P18" s="3"/>
      <c r="Q18" s="67">
        <f t="shared" si="1"/>
        <v>0</v>
      </c>
      <c r="R18" s="7"/>
      <c r="S18" s="7"/>
      <c r="T18" s="27">
        <f t="shared" si="2"/>
        <v>0</v>
      </c>
      <c r="U18" s="3"/>
      <c r="V18" s="26">
        <f t="shared" si="3"/>
        <v>0</v>
      </c>
      <c r="W18" s="7"/>
      <c r="X18" s="7"/>
      <c r="Y18" s="27">
        <f t="shared" si="4"/>
        <v>0</v>
      </c>
      <c r="Z18" s="3"/>
      <c r="AA18" s="26">
        <f t="shared" si="5"/>
        <v>0</v>
      </c>
    </row>
    <row r="19" spans="1:27" ht="57" customHeight="1" x14ac:dyDescent="0.3">
      <c r="A19" s="279" t="s">
        <v>375</v>
      </c>
      <c r="B19" s="132" t="s">
        <v>42</v>
      </c>
      <c r="C19" s="280"/>
      <c r="D19" s="98" t="s">
        <v>414</v>
      </c>
      <c r="E19" s="112" t="s">
        <v>410</v>
      </c>
      <c r="F19" s="112" t="s">
        <v>14</v>
      </c>
      <c r="G19" s="112" t="s">
        <v>470</v>
      </c>
      <c r="H19" s="68"/>
      <c r="I19" s="25"/>
      <c r="J19" s="27">
        <f t="shared" si="8"/>
        <v>0</v>
      </c>
      <c r="K19" s="3"/>
      <c r="L19" s="67">
        <f t="shared" si="7"/>
        <v>0</v>
      </c>
      <c r="M19" s="68"/>
      <c r="N19" s="7"/>
      <c r="O19" s="27">
        <f t="shared" si="0"/>
        <v>0</v>
      </c>
      <c r="P19" s="3"/>
      <c r="Q19" s="67">
        <f t="shared" si="1"/>
        <v>0</v>
      </c>
      <c r="R19" s="7"/>
      <c r="S19" s="7"/>
      <c r="T19" s="27">
        <f t="shared" si="2"/>
        <v>0</v>
      </c>
      <c r="U19" s="3"/>
      <c r="V19" s="26">
        <f t="shared" si="3"/>
        <v>0</v>
      </c>
      <c r="W19" s="7"/>
      <c r="X19" s="7"/>
      <c r="Y19" s="27">
        <f t="shared" si="4"/>
        <v>0</v>
      </c>
      <c r="Z19" s="3"/>
      <c r="AA19" s="26">
        <f t="shared" si="5"/>
        <v>0</v>
      </c>
    </row>
    <row r="20" spans="1:27" ht="171" customHeight="1" x14ac:dyDescent="0.3">
      <c r="A20" s="279"/>
      <c r="B20" s="132" t="s">
        <v>10</v>
      </c>
      <c r="C20" s="260" t="s">
        <v>394</v>
      </c>
      <c r="D20" s="112" t="s">
        <v>415</v>
      </c>
      <c r="E20" s="112" t="s">
        <v>416</v>
      </c>
      <c r="F20" s="112" t="s">
        <v>10</v>
      </c>
      <c r="G20" s="112" t="s">
        <v>471</v>
      </c>
      <c r="H20" s="68"/>
      <c r="I20" s="68"/>
      <c r="J20" s="27">
        <f t="shared" si="8"/>
        <v>0</v>
      </c>
      <c r="K20" s="64"/>
      <c r="L20" s="67">
        <f t="shared" si="7"/>
        <v>0</v>
      </c>
      <c r="M20" s="68"/>
      <c r="N20" s="68"/>
      <c r="O20" s="74">
        <f t="shared" si="0"/>
        <v>0</v>
      </c>
      <c r="P20" s="64"/>
      <c r="Q20" s="67">
        <f t="shared" si="1"/>
        <v>0</v>
      </c>
      <c r="R20" s="7"/>
      <c r="S20" s="7"/>
      <c r="T20" s="27">
        <f t="shared" si="2"/>
        <v>0</v>
      </c>
      <c r="U20" s="3"/>
      <c r="V20" s="26">
        <f t="shared" si="3"/>
        <v>0</v>
      </c>
      <c r="W20" s="7"/>
      <c r="X20" s="7"/>
      <c r="Y20" s="27">
        <f t="shared" si="4"/>
        <v>0</v>
      </c>
      <c r="Z20" s="64"/>
      <c r="AA20" s="26">
        <f>IFERROR(IF(G20="Según demanda",(W20+R20+M20+H20)/(I20+N20+S20+X20),(W20+R20+M20+H20)/G20),0)</f>
        <v>0</v>
      </c>
    </row>
    <row r="21" spans="1:27" ht="142.5" customHeight="1" x14ac:dyDescent="0.3">
      <c r="A21" s="279"/>
      <c r="B21" s="132" t="s">
        <v>10</v>
      </c>
      <c r="C21" s="260"/>
      <c r="D21" s="112" t="s">
        <v>417</v>
      </c>
      <c r="E21" s="112" t="s">
        <v>416</v>
      </c>
      <c r="F21" s="112" t="s">
        <v>10</v>
      </c>
      <c r="G21" s="112" t="s">
        <v>472</v>
      </c>
      <c r="H21" s="68"/>
      <c r="I21" s="68"/>
      <c r="J21" s="27">
        <f t="shared" si="8"/>
        <v>0</v>
      </c>
      <c r="K21" s="64"/>
      <c r="L21" s="67">
        <f t="shared" si="7"/>
        <v>0</v>
      </c>
      <c r="M21" s="68"/>
      <c r="N21" s="68"/>
      <c r="O21" s="74">
        <f t="shared" si="0"/>
        <v>0</v>
      </c>
      <c r="P21" s="64"/>
      <c r="Q21" s="67">
        <f t="shared" si="1"/>
        <v>0</v>
      </c>
      <c r="R21" s="68"/>
      <c r="S21" s="68"/>
      <c r="T21" s="74">
        <f t="shared" si="2"/>
        <v>0</v>
      </c>
      <c r="U21" s="64"/>
      <c r="V21" s="67">
        <f t="shared" si="3"/>
        <v>0</v>
      </c>
      <c r="W21" s="68"/>
      <c r="X21" s="68"/>
      <c r="Y21" s="74">
        <f t="shared" si="4"/>
        <v>0</v>
      </c>
      <c r="Z21" s="64"/>
      <c r="AA21" s="26">
        <f t="shared" si="5"/>
        <v>0</v>
      </c>
    </row>
    <row r="22" spans="1:27" ht="57" customHeight="1" x14ac:dyDescent="0.3">
      <c r="A22" s="279" t="s">
        <v>375</v>
      </c>
      <c r="B22" s="132" t="s">
        <v>15</v>
      </c>
      <c r="C22" s="270" t="s">
        <v>485</v>
      </c>
      <c r="D22" s="112" t="s">
        <v>495</v>
      </c>
      <c r="E22" s="112" t="s">
        <v>418</v>
      </c>
      <c r="F22" s="112" t="s">
        <v>10</v>
      </c>
      <c r="G22" s="112" t="s">
        <v>470</v>
      </c>
      <c r="H22" s="68"/>
      <c r="I22" s="25"/>
      <c r="J22" s="27">
        <f t="shared" si="8"/>
        <v>0</v>
      </c>
      <c r="K22" s="3"/>
      <c r="L22" s="67">
        <f t="shared" si="7"/>
        <v>0</v>
      </c>
      <c r="M22" s="68"/>
      <c r="N22" s="7"/>
      <c r="O22" s="27">
        <f t="shared" si="0"/>
        <v>0</v>
      </c>
      <c r="P22" s="3"/>
      <c r="Q22" s="67">
        <f t="shared" si="1"/>
        <v>0</v>
      </c>
      <c r="R22" s="7"/>
      <c r="S22" s="7"/>
      <c r="T22" s="27">
        <f t="shared" si="2"/>
        <v>0</v>
      </c>
      <c r="U22" s="3"/>
      <c r="V22" s="26">
        <f t="shared" si="3"/>
        <v>0</v>
      </c>
      <c r="W22" s="7"/>
      <c r="X22" s="7"/>
      <c r="Y22" s="27">
        <f t="shared" si="4"/>
        <v>0</v>
      </c>
      <c r="Z22" s="3"/>
      <c r="AA22" s="26">
        <f>IFERROR(IF(G22="Según demanda",(W22+R22+M22+H22)/(I22+N22+S22+X22),(W22+R22+M22+H22)/G22),0)</f>
        <v>0</v>
      </c>
    </row>
    <row r="23" spans="1:27" ht="57" customHeight="1" x14ac:dyDescent="0.3">
      <c r="A23" s="279"/>
      <c r="B23" s="132" t="s">
        <v>43</v>
      </c>
      <c r="C23" s="272"/>
      <c r="D23" s="112" t="s">
        <v>419</v>
      </c>
      <c r="E23" s="112" t="s">
        <v>420</v>
      </c>
      <c r="F23" s="112" t="s">
        <v>10</v>
      </c>
      <c r="G23" s="112" t="s">
        <v>473</v>
      </c>
      <c r="H23" s="68"/>
      <c r="I23" s="25"/>
      <c r="J23" s="27">
        <f t="shared" si="8"/>
        <v>0</v>
      </c>
      <c r="K23" s="3"/>
      <c r="L23" s="67">
        <f t="shared" si="7"/>
        <v>0</v>
      </c>
      <c r="M23" s="68"/>
      <c r="N23" s="7"/>
      <c r="O23" s="27">
        <f t="shared" si="0"/>
        <v>0</v>
      </c>
      <c r="P23" s="3"/>
      <c r="Q23" s="67">
        <f t="shared" si="1"/>
        <v>0</v>
      </c>
      <c r="R23" s="7"/>
      <c r="S23" s="7"/>
      <c r="T23" s="27">
        <f t="shared" si="2"/>
        <v>0</v>
      </c>
      <c r="U23" s="3"/>
      <c r="V23" s="26">
        <f t="shared" si="3"/>
        <v>0</v>
      </c>
      <c r="W23" s="7"/>
      <c r="X23" s="7"/>
      <c r="Y23" s="27">
        <f t="shared" si="4"/>
        <v>0</v>
      </c>
      <c r="Z23" s="3"/>
      <c r="AA23" s="26">
        <f t="shared" si="5"/>
        <v>0</v>
      </c>
    </row>
    <row r="24" spans="1:27" ht="57" customHeight="1" x14ac:dyDescent="0.3">
      <c r="A24" s="279"/>
      <c r="B24" s="132" t="s">
        <v>16</v>
      </c>
      <c r="C24" s="106" t="s">
        <v>395</v>
      </c>
      <c r="D24" s="106" t="s">
        <v>421</v>
      </c>
      <c r="E24" s="106" t="s">
        <v>422</v>
      </c>
      <c r="F24" s="112" t="s">
        <v>15</v>
      </c>
      <c r="G24" s="112" t="s">
        <v>465</v>
      </c>
      <c r="H24" s="68"/>
      <c r="I24" s="25"/>
      <c r="J24" s="27">
        <f t="shared" si="8"/>
        <v>0</v>
      </c>
      <c r="K24" s="3"/>
      <c r="L24" s="67">
        <f t="shared" si="7"/>
        <v>0</v>
      </c>
      <c r="M24" s="68"/>
      <c r="N24" s="7"/>
      <c r="O24" s="27">
        <f t="shared" si="0"/>
        <v>0</v>
      </c>
      <c r="P24" s="3"/>
      <c r="Q24" s="67">
        <f t="shared" si="1"/>
        <v>0</v>
      </c>
      <c r="R24" s="7"/>
      <c r="S24" s="7"/>
      <c r="T24" s="27">
        <f t="shared" si="2"/>
        <v>0</v>
      </c>
      <c r="U24" s="3"/>
      <c r="V24" s="26">
        <f t="shared" si="3"/>
        <v>0</v>
      </c>
      <c r="W24" s="7"/>
      <c r="X24" s="7"/>
      <c r="Y24" s="27">
        <f t="shared" si="4"/>
        <v>0</v>
      </c>
      <c r="Z24" s="3"/>
      <c r="AA24" s="26">
        <f t="shared" si="5"/>
        <v>0</v>
      </c>
    </row>
    <row r="25" spans="1:27" ht="57" customHeight="1" x14ac:dyDescent="0.3">
      <c r="A25" s="279" t="s">
        <v>375</v>
      </c>
      <c r="B25" s="133" t="s">
        <v>38</v>
      </c>
      <c r="C25" s="106" t="s">
        <v>396</v>
      </c>
      <c r="D25" s="106" t="s">
        <v>423</v>
      </c>
      <c r="E25" s="106" t="s">
        <v>424</v>
      </c>
      <c r="F25" s="112" t="s">
        <v>43</v>
      </c>
      <c r="G25" s="112" t="s">
        <v>465</v>
      </c>
      <c r="H25" s="68"/>
      <c r="I25" s="66"/>
      <c r="J25" s="27">
        <f t="shared" si="8"/>
        <v>0</v>
      </c>
      <c r="K25" s="8"/>
      <c r="L25" s="67">
        <f t="shared" si="7"/>
        <v>0</v>
      </c>
      <c r="M25" s="68"/>
      <c r="N25" s="7"/>
      <c r="O25" s="27">
        <f t="shared" ref="O25:O51" si="9">IFERROR((M25/N25),0)</f>
        <v>0</v>
      </c>
      <c r="P25" s="9"/>
      <c r="Q25" s="26">
        <f t="shared" ref="Q25:Q51" si="10">IFERROR(IF(G25="Según demanda",(M25+H25)/(I25+N25),(M25+H25)/G25),0)</f>
        <v>0</v>
      </c>
      <c r="R25" s="3"/>
      <c r="S25" s="7"/>
      <c r="T25" s="27">
        <f t="shared" si="2"/>
        <v>0</v>
      </c>
      <c r="U25" s="9"/>
      <c r="V25" s="26">
        <f t="shared" si="3"/>
        <v>0</v>
      </c>
      <c r="W25" s="7"/>
      <c r="X25" s="7"/>
      <c r="Y25" s="27">
        <f t="shared" ref="Y25:Y51" si="11">IFERROR((W25/X25),0)</f>
        <v>0</v>
      </c>
      <c r="Z25" s="8"/>
      <c r="AA25" s="26">
        <f t="shared" ref="AA25:AA30" si="12">IFERROR(IF(G25="Según demanda",(W25+R25+M25+H25)/(I25+N25+S25+X25),(W25+R25+M25+H25)/G25),0)</f>
        <v>0</v>
      </c>
    </row>
    <row r="26" spans="1:27" ht="142.5" customHeight="1" x14ac:dyDescent="0.3">
      <c r="A26" s="279"/>
      <c r="B26" s="133" t="s">
        <v>39</v>
      </c>
      <c r="C26" s="112" t="s">
        <v>397</v>
      </c>
      <c r="D26" s="108" t="s">
        <v>425</v>
      </c>
      <c r="E26" s="112" t="s">
        <v>426</v>
      </c>
      <c r="F26" s="112" t="s">
        <v>16</v>
      </c>
      <c r="G26" s="112" t="s">
        <v>474</v>
      </c>
      <c r="H26" s="68"/>
      <c r="I26" s="66"/>
      <c r="J26" s="27">
        <f t="shared" si="8"/>
        <v>0</v>
      </c>
      <c r="K26" s="8"/>
      <c r="L26" s="67">
        <f t="shared" si="7"/>
        <v>0</v>
      </c>
      <c r="M26" s="7"/>
      <c r="N26" s="7"/>
      <c r="O26" s="27">
        <f t="shared" si="9"/>
        <v>0</v>
      </c>
      <c r="P26" s="9"/>
      <c r="Q26" s="26">
        <f t="shared" si="10"/>
        <v>0</v>
      </c>
      <c r="R26" s="3"/>
      <c r="S26" s="7"/>
      <c r="T26" s="27">
        <f t="shared" si="2"/>
        <v>0</v>
      </c>
      <c r="U26" s="9"/>
      <c r="V26" s="26">
        <f t="shared" si="3"/>
        <v>0</v>
      </c>
      <c r="W26" s="7"/>
      <c r="X26" s="7"/>
      <c r="Y26" s="27">
        <f t="shared" si="11"/>
        <v>0</v>
      </c>
      <c r="Z26" s="9"/>
      <c r="AA26" s="26">
        <f t="shared" si="12"/>
        <v>0</v>
      </c>
    </row>
    <row r="27" spans="1:27" ht="71.25" customHeight="1" x14ac:dyDescent="0.3">
      <c r="A27" s="279"/>
      <c r="B27" s="133" t="s">
        <v>40</v>
      </c>
      <c r="C27" s="270" t="s">
        <v>398</v>
      </c>
      <c r="D27" s="197" t="s">
        <v>427</v>
      </c>
      <c r="E27" s="101" t="s">
        <v>428</v>
      </c>
      <c r="F27" s="78" t="s">
        <v>429</v>
      </c>
      <c r="G27" s="112" t="s">
        <v>475</v>
      </c>
      <c r="H27" s="68"/>
      <c r="I27" s="66"/>
      <c r="J27" s="27">
        <f t="shared" si="8"/>
        <v>0</v>
      </c>
      <c r="K27" s="8"/>
      <c r="L27" s="67">
        <f t="shared" si="7"/>
        <v>0</v>
      </c>
      <c r="M27" s="7"/>
      <c r="N27" s="7"/>
      <c r="O27" s="27">
        <f t="shared" si="9"/>
        <v>0</v>
      </c>
      <c r="P27" s="8"/>
      <c r="Q27" s="26">
        <f t="shared" si="10"/>
        <v>0</v>
      </c>
      <c r="R27" s="3"/>
      <c r="S27" s="7"/>
      <c r="T27" s="27">
        <f t="shared" si="2"/>
        <v>0</v>
      </c>
      <c r="U27" s="8"/>
      <c r="V27" s="26">
        <f t="shared" si="3"/>
        <v>0</v>
      </c>
      <c r="W27" s="7"/>
      <c r="X27" s="7"/>
      <c r="Y27" s="27">
        <f t="shared" si="11"/>
        <v>0</v>
      </c>
      <c r="Z27" s="8"/>
      <c r="AA27" s="26">
        <f t="shared" si="12"/>
        <v>0</v>
      </c>
    </row>
    <row r="28" spans="1:27" ht="71.25" customHeight="1" x14ac:dyDescent="0.3">
      <c r="A28" s="279" t="s">
        <v>375</v>
      </c>
      <c r="B28" s="133" t="s">
        <v>40</v>
      </c>
      <c r="C28" s="271"/>
      <c r="D28" s="284" t="s">
        <v>430</v>
      </c>
      <c r="E28" s="354" t="s">
        <v>431</v>
      </c>
      <c r="F28" s="271" t="s">
        <v>429</v>
      </c>
      <c r="G28" s="78" t="s">
        <v>476</v>
      </c>
      <c r="H28" s="68"/>
      <c r="I28" s="66"/>
      <c r="J28" s="27">
        <f t="shared" si="8"/>
        <v>0</v>
      </c>
      <c r="K28" s="8"/>
      <c r="L28" s="67">
        <f t="shared" si="7"/>
        <v>0</v>
      </c>
      <c r="M28" s="7"/>
      <c r="N28" s="77"/>
      <c r="O28" s="27">
        <f t="shared" si="9"/>
        <v>0</v>
      </c>
      <c r="P28" s="8"/>
      <c r="Q28" s="26">
        <f t="shared" si="10"/>
        <v>0</v>
      </c>
      <c r="R28" s="3"/>
      <c r="S28" s="7"/>
      <c r="T28" s="27">
        <f t="shared" si="2"/>
        <v>0</v>
      </c>
      <c r="U28" s="8"/>
      <c r="V28" s="26">
        <f t="shared" si="3"/>
        <v>0</v>
      </c>
      <c r="W28" s="7"/>
      <c r="X28" s="7"/>
      <c r="Y28" s="27">
        <f t="shared" si="11"/>
        <v>0</v>
      </c>
      <c r="Z28" s="8"/>
      <c r="AA28" s="26">
        <f t="shared" si="12"/>
        <v>0</v>
      </c>
    </row>
    <row r="29" spans="1:27" ht="54" customHeight="1" x14ac:dyDescent="0.3">
      <c r="A29" s="279"/>
      <c r="B29" s="133" t="s">
        <v>40</v>
      </c>
      <c r="C29" s="271"/>
      <c r="D29" s="285"/>
      <c r="E29" s="355"/>
      <c r="F29" s="272"/>
      <c r="G29" s="78" t="s">
        <v>477</v>
      </c>
      <c r="H29" s="68"/>
      <c r="I29" s="66"/>
      <c r="J29" s="27">
        <f t="shared" si="8"/>
        <v>0</v>
      </c>
      <c r="K29" s="8"/>
      <c r="L29" s="67">
        <f t="shared" si="7"/>
        <v>0</v>
      </c>
      <c r="M29" s="7"/>
      <c r="N29" s="7"/>
      <c r="O29" s="27">
        <f t="shared" si="9"/>
        <v>0</v>
      </c>
      <c r="P29" s="8"/>
      <c r="Q29" s="26">
        <f t="shared" si="10"/>
        <v>0</v>
      </c>
      <c r="R29" s="3"/>
      <c r="S29" s="7"/>
      <c r="T29" s="27">
        <f t="shared" si="2"/>
        <v>0</v>
      </c>
      <c r="U29" s="75"/>
      <c r="V29" s="26">
        <f t="shared" si="3"/>
        <v>0</v>
      </c>
      <c r="W29" s="7"/>
      <c r="X29" s="7"/>
      <c r="Y29" s="27">
        <f t="shared" si="11"/>
        <v>0</v>
      </c>
      <c r="Z29" s="75"/>
      <c r="AA29" s="26">
        <f t="shared" si="12"/>
        <v>0</v>
      </c>
    </row>
    <row r="30" spans="1:27" ht="41.4" customHeight="1" x14ac:dyDescent="0.3">
      <c r="A30" s="279"/>
      <c r="B30" s="134" t="s">
        <v>40</v>
      </c>
      <c r="C30" s="271"/>
      <c r="D30" s="101" t="s">
        <v>432</v>
      </c>
      <c r="E30" s="101" t="s">
        <v>433</v>
      </c>
      <c r="F30" s="112" t="s">
        <v>434</v>
      </c>
      <c r="G30" s="112" t="s">
        <v>478</v>
      </c>
      <c r="H30" s="68"/>
      <c r="I30" s="66"/>
      <c r="J30" s="27">
        <f t="shared" si="8"/>
        <v>0</v>
      </c>
      <c r="K30" s="8"/>
      <c r="L30" s="67">
        <f t="shared" si="7"/>
        <v>0</v>
      </c>
      <c r="M30" s="7"/>
      <c r="N30" s="7"/>
      <c r="O30" s="27">
        <f t="shared" si="9"/>
        <v>0</v>
      </c>
      <c r="P30" s="9"/>
      <c r="Q30" s="26">
        <f t="shared" si="10"/>
        <v>0</v>
      </c>
      <c r="R30" s="3"/>
      <c r="S30" s="7"/>
      <c r="T30" s="27">
        <f t="shared" si="2"/>
        <v>0</v>
      </c>
      <c r="U30" s="9"/>
      <c r="V30" s="26">
        <f t="shared" si="3"/>
        <v>0</v>
      </c>
      <c r="W30" s="7"/>
      <c r="X30" s="7"/>
      <c r="Y30" s="27">
        <f t="shared" si="11"/>
        <v>0</v>
      </c>
      <c r="Z30" s="8"/>
      <c r="AA30" s="26">
        <f t="shared" si="12"/>
        <v>0</v>
      </c>
    </row>
    <row r="31" spans="1:27" ht="71.25" customHeight="1" x14ac:dyDescent="0.3">
      <c r="A31" s="279" t="s">
        <v>375</v>
      </c>
      <c r="B31" s="134" t="s">
        <v>40</v>
      </c>
      <c r="C31" s="271"/>
      <c r="D31" s="101" t="s">
        <v>435</v>
      </c>
      <c r="E31" s="101" t="s">
        <v>433</v>
      </c>
      <c r="F31" s="145" t="s">
        <v>429</v>
      </c>
      <c r="G31" s="112"/>
      <c r="H31" s="65"/>
      <c r="I31" s="66"/>
      <c r="J31" s="27">
        <f t="shared" si="8"/>
        <v>0</v>
      </c>
      <c r="K31" s="64"/>
      <c r="L31" s="67">
        <f t="shared" si="7"/>
        <v>0</v>
      </c>
      <c r="M31" s="65"/>
      <c r="N31" s="68"/>
      <c r="O31" s="27">
        <f t="shared" si="9"/>
        <v>0</v>
      </c>
      <c r="P31" s="75"/>
      <c r="Q31" s="67">
        <f t="shared" si="10"/>
        <v>0</v>
      </c>
      <c r="R31" s="68"/>
      <c r="S31" s="68"/>
      <c r="T31" s="27">
        <f t="shared" si="2"/>
        <v>0</v>
      </c>
      <c r="U31" s="75"/>
      <c r="V31" s="67">
        <f t="shared" si="3"/>
        <v>0</v>
      </c>
      <c r="W31" s="68"/>
      <c r="X31" s="68"/>
      <c r="Y31" s="27">
        <f t="shared" si="11"/>
        <v>0</v>
      </c>
      <c r="Z31" s="75"/>
      <c r="AA31" s="67">
        <f>IFERROR(IF(G31="Según demanda",(W31+R31+M31+H31)/(I31+N31+S31+X31),(W31+R31+M31+H31)/G31),0)</f>
        <v>0</v>
      </c>
    </row>
    <row r="32" spans="1:27" ht="85.5" customHeight="1" x14ac:dyDescent="0.3">
      <c r="A32" s="279"/>
      <c r="B32" s="134" t="s">
        <v>40</v>
      </c>
      <c r="C32" s="271"/>
      <c r="D32" s="101" t="s">
        <v>436</v>
      </c>
      <c r="E32" s="101" t="s">
        <v>437</v>
      </c>
      <c r="F32" s="112" t="s">
        <v>438</v>
      </c>
      <c r="G32" s="112"/>
      <c r="H32" s="65"/>
      <c r="I32" s="66"/>
      <c r="J32" s="27">
        <f t="shared" si="8"/>
        <v>0</v>
      </c>
      <c r="K32" s="64"/>
      <c r="L32" s="67">
        <f t="shared" si="7"/>
        <v>0</v>
      </c>
      <c r="M32" s="65"/>
      <c r="N32" s="68"/>
      <c r="O32" s="27">
        <f t="shared" si="9"/>
        <v>0</v>
      </c>
      <c r="P32" s="75"/>
      <c r="Q32" s="67">
        <f t="shared" si="10"/>
        <v>0</v>
      </c>
      <c r="R32" s="68"/>
      <c r="S32" s="68"/>
      <c r="T32" s="27">
        <f t="shared" si="2"/>
        <v>0</v>
      </c>
      <c r="U32" s="75"/>
      <c r="V32" s="67">
        <f t="shared" si="3"/>
        <v>0</v>
      </c>
      <c r="W32" s="68"/>
      <c r="X32" s="68"/>
      <c r="Y32" s="27">
        <f t="shared" si="11"/>
        <v>0</v>
      </c>
      <c r="Z32" s="75"/>
      <c r="AA32" s="67">
        <f>IFERROR(IF(G32="Según demanda",(W32+R32+M32+H32)/(I32+N32+S32+X32),(W32+R32+M32+H32)/G32),0)</f>
        <v>0</v>
      </c>
    </row>
    <row r="33" spans="1:27" ht="55.2" customHeight="1" x14ac:dyDescent="0.3">
      <c r="A33" s="279"/>
      <c r="B33" s="134" t="s">
        <v>40</v>
      </c>
      <c r="C33" s="271"/>
      <c r="D33" s="101" t="s">
        <v>439</v>
      </c>
      <c r="E33" s="101" t="s">
        <v>440</v>
      </c>
      <c r="F33" s="112" t="s">
        <v>441</v>
      </c>
      <c r="G33" s="112" t="s">
        <v>479</v>
      </c>
      <c r="H33" s="68"/>
      <c r="I33" s="66"/>
      <c r="J33" s="27">
        <f t="shared" si="8"/>
        <v>0</v>
      </c>
      <c r="K33" s="64"/>
      <c r="L33" s="67">
        <f t="shared" si="7"/>
        <v>0</v>
      </c>
      <c r="M33" s="68"/>
      <c r="N33" s="68"/>
      <c r="O33" s="27">
        <f t="shared" si="9"/>
        <v>0</v>
      </c>
      <c r="P33" s="75"/>
      <c r="Q33" s="67">
        <f t="shared" si="10"/>
        <v>0</v>
      </c>
      <c r="R33" s="68"/>
      <c r="S33" s="68"/>
      <c r="T33" s="27">
        <f t="shared" si="2"/>
        <v>0</v>
      </c>
      <c r="U33" s="75"/>
      <c r="V33" s="67">
        <f t="shared" si="3"/>
        <v>0</v>
      </c>
      <c r="W33" s="68"/>
      <c r="X33" s="68"/>
      <c r="Y33" s="27">
        <f t="shared" si="11"/>
        <v>0</v>
      </c>
      <c r="Z33" s="75"/>
      <c r="AA33" s="67">
        <f>IFERROR(IF(G33="Según demanda",(W33+R33+M33+H33)/(I33+N33+S33+X33),(W33+R33+M33+H33)/G33),0)</f>
        <v>0</v>
      </c>
    </row>
    <row r="34" spans="1:27" ht="82.8" x14ac:dyDescent="0.3">
      <c r="A34" s="279" t="s">
        <v>375</v>
      </c>
      <c r="B34" s="134" t="s">
        <v>40</v>
      </c>
      <c r="C34" s="271"/>
      <c r="D34" s="101" t="s">
        <v>442</v>
      </c>
      <c r="E34" s="101" t="s">
        <v>443</v>
      </c>
      <c r="F34" s="112" t="s">
        <v>441</v>
      </c>
      <c r="G34" s="112" t="s">
        <v>480</v>
      </c>
      <c r="H34" s="68"/>
      <c r="I34" s="69"/>
      <c r="J34" s="27">
        <f t="shared" si="8"/>
        <v>0</v>
      </c>
      <c r="K34" s="64"/>
      <c r="L34" s="67">
        <f t="shared" si="7"/>
        <v>0</v>
      </c>
      <c r="M34" s="65"/>
      <c r="N34" s="68"/>
      <c r="O34" s="27">
        <f t="shared" si="9"/>
        <v>0</v>
      </c>
      <c r="P34" s="75"/>
      <c r="Q34" s="67">
        <f t="shared" si="10"/>
        <v>0</v>
      </c>
      <c r="R34" s="65"/>
      <c r="S34" s="68"/>
      <c r="T34" s="27">
        <f t="shared" si="2"/>
        <v>0</v>
      </c>
      <c r="U34" s="71"/>
      <c r="V34" s="67">
        <f t="shared" si="3"/>
        <v>0</v>
      </c>
      <c r="W34" s="68"/>
      <c r="X34" s="68"/>
      <c r="Y34" s="27">
        <f t="shared" si="11"/>
        <v>0</v>
      </c>
      <c r="Z34" s="75"/>
      <c r="AA34" s="67">
        <f>IFERROR(IF(G34="Según demanda",(W34+R34+M34+H34)/(I34+N34+S34+X34),(W34+R34+M34+H34)/G34),0)</f>
        <v>0</v>
      </c>
    </row>
    <row r="35" spans="1:27" ht="71.25" customHeight="1" x14ac:dyDescent="0.3">
      <c r="A35" s="279"/>
      <c r="B35" s="134" t="s">
        <v>40</v>
      </c>
      <c r="C35" s="271"/>
      <c r="D35" s="101" t="s">
        <v>444</v>
      </c>
      <c r="E35" s="101" t="s">
        <v>445</v>
      </c>
      <c r="F35" s="112" t="s">
        <v>446</v>
      </c>
      <c r="G35" s="112" t="s">
        <v>481</v>
      </c>
      <c r="H35" s="68"/>
      <c r="I35" s="69"/>
      <c r="J35" s="27">
        <f t="shared" si="8"/>
        <v>0</v>
      </c>
      <c r="K35" s="70"/>
      <c r="L35" s="67">
        <f t="shared" si="7"/>
        <v>0</v>
      </c>
      <c r="M35" s="68"/>
      <c r="N35" s="68"/>
      <c r="O35" s="27">
        <f t="shared" si="9"/>
        <v>0</v>
      </c>
      <c r="P35" s="70"/>
      <c r="Q35" s="67">
        <f t="shared" si="10"/>
        <v>0</v>
      </c>
      <c r="R35" s="68"/>
      <c r="S35" s="68"/>
      <c r="T35" s="27">
        <f t="shared" si="2"/>
        <v>0</v>
      </c>
      <c r="U35" s="87"/>
      <c r="V35" s="67">
        <f t="shared" si="3"/>
        <v>0</v>
      </c>
      <c r="W35" s="68"/>
      <c r="X35" s="68"/>
      <c r="Y35" s="27">
        <f t="shared" si="11"/>
        <v>0</v>
      </c>
      <c r="Z35" s="70"/>
      <c r="AA35" s="67">
        <f t="shared" ref="AA35:AA40" si="13">IFERROR(IF(G35="Según demanda",(W35+R35+M35+H35)/(I35+N35+S35+X35),(W35+R35+M35+H35)/G35),0)</f>
        <v>0</v>
      </c>
    </row>
    <row r="36" spans="1:27" ht="57.6" x14ac:dyDescent="0.3">
      <c r="A36" s="279"/>
      <c r="B36" s="134" t="s">
        <v>40</v>
      </c>
      <c r="C36" s="272"/>
      <c r="D36" s="109" t="s">
        <v>447</v>
      </c>
      <c r="E36" s="109" t="s">
        <v>448</v>
      </c>
      <c r="F36" s="112" t="s">
        <v>449</v>
      </c>
      <c r="G36" s="109" t="s">
        <v>482</v>
      </c>
      <c r="H36" s="68"/>
      <c r="I36" s="66"/>
      <c r="J36" s="27">
        <f t="shared" si="8"/>
        <v>0</v>
      </c>
      <c r="K36" s="71"/>
      <c r="L36" s="67">
        <f t="shared" si="7"/>
        <v>0</v>
      </c>
      <c r="M36" s="68"/>
      <c r="N36" s="68"/>
      <c r="O36" s="27">
        <f t="shared" si="9"/>
        <v>0</v>
      </c>
      <c r="P36" s="83"/>
      <c r="Q36" s="67">
        <f t="shared" si="10"/>
        <v>0</v>
      </c>
      <c r="R36" s="68"/>
      <c r="S36" s="68"/>
      <c r="T36" s="27">
        <f t="shared" si="2"/>
        <v>0</v>
      </c>
      <c r="U36" s="71"/>
      <c r="V36" s="67">
        <f t="shared" si="3"/>
        <v>0</v>
      </c>
      <c r="W36" s="68"/>
      <c r="X36" s="68"/>
      <c r="Y36" s="27">
        <f t="shared" si="11"/>
        <v>0</v>
      </c>
      <c r="Z36" s="95"/>
      <c r="AA36" s="67">
        <f t="shared" si="13"/>
        <v>0</v>
      </c>
    </row>
    <row r="37" spans="1:27" ht="55.2" x14ac:dyDescent="0.3">
      <c r="A37" s="279" t="s">
        <v>375</v>
      </c>
      <c r="B37" s="134" t="s">
        <v>40</v>
      </c>
      <c r="C37" s="283" t="s">
        <v>399</v>
      </c>
      <c r="D37" s="99" t="s">
        <v>450</v>
      </c>
      <c r="E37" s="110" t="s">
        <v>451</v>
      </c>
      <c r="F37" s="110" t="s">
        <v>38</v>
      </c>
      <c r="G37" s="112"/>
      <c r="H37" s="72"/>
      <c r="I37" s="69"/>
      <c r="J37" s="27">
        <f t="shared" si="8"/>
        <v>0</v>
      </c>
      <c r="K37" s="64"/>
      <c r="L37" s="67">
        <f t="shared" si="7"/>
        <v>0</v>
      </c>
      <c r="M37" s="94"/>
      <c r="N37" s="72"/>
      <c r="O37" s="27">
        <f t="shared" si="9"/>
        <v>0</v>
      </c>
      <c r="P37" s="84"/>
      <c r="Q37" s="67">
        <f t="shared" si="10"/>
        <v>0</v>
      </c>
      <c r="R37" s="76"/>
      <c r="S37" s="76"/>
      <c r="T37" s="27">
        <f t="shared" si="2"/>
        <v>0</v>
      </c>
      <c r="U37" s="88"/>
      <c r="V37" s="67">
        <f t="shared" si="3"/>
        <v>0</v>
      </c>
      <c r="W37" s="77"/>
      <c r="X37" s="28"/>
      <c r="Y37" s="27">
        <f t="shared" si="11"/>
        <v>0</v>
      </c>
      <c r="Z37" s="84"/>
      <c r="AA37" s="67">
        <f t="shared" si="13"/>
        <v>0</v>
      </c>
    </row>
    <row r="38" spans="1:27" ht="41.4" x14ac:dyDescent="0.3">
      <c r="A38" s="279"/>
      <c r="B38" s="134" t="s">
        <v>40</v>
      </c>
      <c r="C38" s="283"/>
      <c r="D38" s="100" t="s">
        <v>452</v>
      </c>
      <c r="E38" s="110" t="s">
        <v>453</v>
      </c>
      <c r="F38" s="110" t="s">
        <v>40</v>
      </c>
      <c r="G38" s="110" t="s">
        <v>465</v>
      </c>
      <c r="H38" s="72"/>
      <c r="I38" s="69"/>
      <c r="J38" s="27">
        <f t="shared" si="8"/>
        <v>0</v>
      </c>
      <c r="K38" s="73"/>
      <c r="L38" s="67">
        <f t="shared" si="7"/>
        <v>0</v>
      </c>
      <c r="M38" s="94"/>
      <c r="N38" s="72"/>
      <c r="O38" s="27">
        <f t="shared" si="9"/>
        <v>0</v>
      </c>
      <c r="P38" s="84"/>
      <c r="Q38" s="67">
        <f t="shared" si="10"/>
        <v>0</v>
      </c>
      <c r="R38" s="86"/>
      <c r="S38" s="72"/>
      <c r="T38" s="89">
        <f t="shared" si="2"/>
        <v>0</v>
      </c>
      <c r="U38" s="88"/>
      <c r="V38" s="90">
        <f t="shared" si="3"/>
        <v>0</v>
      </c>
      <c r="W38" s="76"/>
      <c r="X38" s="91"/>
      <c r="Y38" s="27">
        <f t="shared" si="11"/>
        <v>0</v>
      </c>
      <c r="Z38" s="88"/>
      <c r="AA38" s="67">
        <f t="shared" si="13"/>
        <v>0</v>
      </c>
    </row>
    <row r="39" spans="1:27" ht="41.4" x14ac:dyDescent="0.3">
      <c r="A39" s="279"/>
      <c r="B39" s="134" t="s">
        <v>40</v>
      </c>
      <c r="C39" s="283"/>
      <c r="D39" s="100" t="s">
        <v>454</v>
      </c>
      <c r="E39" s="110" t="s">
        <v>455</v>
      </c>
      <c r="F39" s="110" t="s">
        <v>40</v>
      </c>
      <c r="G39" s="110" t="s">
        <v>465</v>
      </c>
      <c r="H39" s="72"/>
      <c r="I39" s="69"/>
      <c r="J39" s="27">
        <f t="shared" si="8"/>
        <v>0</v>
      </c>
      <c r="K39" s="64"/>
      <c r="L39" s="67">
        <f t="shared" si="7"/>
        <v>0</v>
      </c>
      <c r="M39" s="94"/>
      <c r="N39" s="72"/>
      <c r="O39" s="27">
        <f t="shared" si="9"/>
        <v>0</v>
      </c>
      <c r="P39" s="75"/>
      <c r="Q39" s="67">
        <f t="shared" si="10"/>
        <v>0</v>
      </c>
      <c r="R39" s="76"/>
      <c r="S39" s="91"/>
      <c r="T39" s="27">
        <f t="shared" si="2"/>
        <v>0</v>
      </c>
      <c r="U39" s="73"/>
      <c r="V39" s="67">
        <f t="shared" si="3"/>
        <v>0</v>
      </c>
      <c r="W39" s="76"/>
      <c r="X39" s="91"/>
      <c r="Y39" s="27">
        <f t="shared" si="11"/>
        <v>0</v>
      </c>
      <c r="Z39" s="96"/>
      <c r="AA39" s="67">
        <f t="shared" si="13"/>
        <v>0</v>
      </c>
    </row>
    <row r="40" spans="1:27" ht="27.6" x14ac:dyDescent="0.3">
      <c r="A40" s="279" t="s">
        <v>375</v>
      </c>
      <c r="B40" s="134" t="s">
        <v>40</v>
      </c>
      <c r="C40" s="283"/>
      <c r="D40" s="100" t="s">
        <v>456</v>
      </c>
      <c r="E40" s="110" t="s">
        <v>457</v>
      </c>
      <c r="F40" s="110" t="s">
        <v>40</v>
      </c>
      <c r="G40" s="110" t="s">
        <v>465</v>
      </c>
      <c r="H40" s="72"/>
      <c r="I40" s="69"/>
      <c r="J40" s="27">
        <f t="shared" si="8"/>
        <v>0</v>
      </c>
      <c r="K40" s="88"/>
      <c r="L40" s="67">
        <f t="shared" si="7"/>
        <v>0</v>
      </c>
      <c r="M40" s="94"/>
      <c r="N40" s="72"/>
      <c r="O40" s="27">
        <f t="shared" si="9"/>
        <v>0</v>
      </c>
      <c r="P40" s="88"/>
      <c r="Q40" s="67">
        <f t="shared" si="10"/>
        <v>0</v>
      </c>
      <c r="R40" s="86"/>
      <c r="S40" s="72"/>
      <c r="T40" s="27">
        <f t="shared" si="2"/>
        <v>0</v>
      </c>
      <c r="U40" s="88"/>
      <c r="V40" s="67">
        <f t="shared" si="3"/>
        <v>0</v>
      </c>
      <c r="W40" s="76"/>
      <c r="X40" s="91"/>
      <c r="Y40" s="27">
        <f t="shared" si="11"/>
        <v>0</v>
      </c>
      <c r="Z40" s="97"/>
      <c r="AA40" s="67">
        <f t="shared" si="13"/>
        <v>0</v>
      </c>
    </row>
    <row r="41" spans="1:27" ht="27.6" customHeight="1" x14ac:dyDescent="0.3">
      <c r="A41" s="279"/>
      <c r="B41" s="134" t="s">
        <v>40</v>
      </c>
      <c r="C41" s="283"/>
      <c r="D41" s="100" t="s">
        <v>486</v>
      </c>
      <c r="E41" s="110" t="s">
        <v>458</v>
      </c>
      <c r="F41" s="110" t="s">
        <v>40</v>
      </c>
      <c r="G41" s="110" t="s">
        <v>465</v>
      </c>
      <c r="H41" s="65"/>
      <c r="I41" s="66"/>
      <c r="J41" s="27">
        <f t="shared" si="8"/>
        <v>0</v>
      </c>
      <c r="K41" s="64"/>
      <c r="L41" s="67">
        <f t="shared" si="7"/>
        <v>0</v>
      </c>
      <c r="M41" s="85"/>
      <c r="N41" s="68"/>
      <c r="O41" s="27">
        <f t="shared" si="9"/>
        <v>0</v>
      </c>
      <c r="P41" s="75"/>
      <c r="Q41" s="67">
        <f t="shared" si="10"/>
        <v>0</v>
      </c>
      <c r="R41" s="68"/>
      <c r="S41" s="68"/>
      <c r="T41" s="27">
        <f t="shared" si="2"/>
        <v>0</v>
      </c>
      <c r="U41" s="75"/>
      <c r="V41" s="67">
        <f t="shared" si="3"/>
        <v>0</v>
      </c>
      <c r="W41" s="7"/>
      <c r="X41" s="7"/>
      <c r="Y41" s="27">
        <f t="shared" si="11"/>
        <v>0</v>
      </c>
      <c r="Z41" s="3"/>
      <c r="AA41" s="26">
        <f>IFERROR(IF(G41="Según demanda",(W41+R41+M41+H41)/(I41+N41+S41+X41),(W41+R41+M41+H41)/G41),0)</f>
        <v>0</v>
      </c>
    </row>
    <row r="42" spans="1:27" ht="55.2" x14ac:dyDescent="0.3">
      <c r="A42" s="279"/>
      <c r="B42" s="134" t="s">
        <v>40</v>
      </c>
      <c r="C42" s="283"/>
      <c r="D42" s="100" t="s">
        <v>459</v>
      </c>
      <c r="E42" s="110" t="s">
        <v>460</v>
      </c>
      <c r="F42" s="110" t="s">
        <v>40</v>
      </c>
      <c r="G42" s="112" t="s">
        <v>483</v>
      </c>
      <c r="H42" s="65"/>
      <c r="I42" s="66"/>
      <c r="J42" s="27">
        <f t="shared" si="8"/>
        <v>0</v>
      </c>
      <c r="K42" s="64"/>
      <c r="L42" s="67">
        <f t="shared" si="7"/>
        <v>0</v>
      </c>
      <c r="M42" s="85"/>
      <c r="N42" s="68"/>
      <c r="O42" s="27">
        <f t="shared" si="9"/>
        <v>0</v>
      </c>
      <c r="P42" s="75"/>
      <c r="Q42" s="67">
        <f t="shared" si="10"/>
        <v>0</v>
      </c>
      <c r="R42" s="68"/>
      <c r="S42" s="68"/>
      <c r="T42" s="27">
        <f t="shared" si="2"/>
        <v>0</v>
      </c>
      <c r="U42" s="75"/>
      <c r="V42" s="67">
        <f t="shared" si="3"/>
        <v>0</v>
      </c>
      <c r="W42" s="7"/>
      <c r="X42" s="7"/>
      <c r="Y42" s="27">
        <f t="shared" si="11"/>
        <v>0</v>
      </c>
      <c r="Z42" s="3"/>
      <c r="AA42" s="26">
        <f>IFERROR(IF(G42="Según demanda",(W42+R42+M42+H42)/(I42+N42+S42+X42),(W42+R42+M42+H42)/G42),0)</f>
        <v>0</v>
      </c>
    </row>
    <row r="43" spans="1:27" ht="27.6" x14ac:dyDescent="0.3">
      <c r="A43" s="135" t="s">
        <v>376</v>
      </c>
      <c r="B43" s="134" t="s">
        <v>40</v>
      </c>
      <c r="C43" s="283"/>
      <c r="D43" s="100" t="s">
        <v>461</v>
      </c>
      <c r="E43" s="110" t="s">
        <v>462</v>
      </c>
      <c r="F43" s="110" t="s">
        <v>40</v>
      </c>
      <c r="G43" s="110" t="s">
        <v>465</v>
      </c>
      <c r="H43" s="68"/>
      <c r="I43" s="66"/>
      <c r="J43" s="27">
        <f t="shared" si="8"/>
        <v>0</v>
      </c>
      <c r="K43" s="64"/>
      <c r="L43" s="67">
        <f t="shared" si="7"/>
        <v>0</v>
      </c>
      <c r="M43" s="85"/>
      <c r="N43" s="68"/>
      <c r="O43" s="27">
        <f t="shared" si="9"/>
        <v>0</v>
      </c>
      <c r="P43" s="75"/>
      <c r="Q43" s="67">
        <f t="shared" si="10"/>
        <v>0</v>
      </c>
      <c r="R43" s="68"/>
      <c r="S43" s="68"/>
      <c r="T43" s="27">
        <f t="shared" si="2"/>
        <v>0</v>
      </c>
      <c r="U43" s="75"/>
      <c r="V43" s="67">
        <f t="shared" si="3"/>
        <v>0</v>
      </c>
      <c r="W43" s="7"/>
      <c r="X43" s="7"/>
      <c r="Y43" s="27">
        <f t="shared" si="11"/>
        <v>0</v>
      </c>
      <c r="Z43" s="29"/>
      <c r="AA43" s="26">
        <f>IFERROR(IF(G43="Según demanda",(W43+R43+M43+H43)/(I43+N43+S43+X43),(W43+R43+M43+H43)/G43),0)</f>
        <v>0</v>
      </c>
    </row>
    <row r="44" spans="1:27" ht="27.6" customHeight="1" x14ac:dyDescent="0.3">
      <c r="A44" s="135" t="s">
        <v>377</v>
      </c>
      <c r="B44" s="134" t="s">
        <v>40</v>
      </c>
      <c r="C44" s="142" t="s">
        <v>400</v>
      </c>
      <c r="D44" s="142" t="s">
        <v>463</v>
      </c>
      <c r="E44" s="112" t="s">
        <v>464</v>
      </c>
      <c r="F44" s="78" t="s">
        <v>37</v>
      </c>
      <c r="G44" s="112" t="s">
        <v>484</v>
      </c>
      <c r="H44" s="68"/>
      <c r="I44" s="69"/>
      <c r="J44" s="27">
        <f t="shared" si="8"/>
        <v>0</v>
      </c>
      <c r="K44" s="64"/>
      <c r="L44" s="67">
        <f t="shared" si="7"/>
        <v>0</v>
      </c>
      <c r="M44" s="85"/>
      <c r="N44" s="68"/>
      <c r="O44" s="27">
        <f t="shared" si="9"/>
        <v>0</v>
      </c>
      <c r="P44" s="75"/>
      <c r="Q44" s="67">
        <f t="shared" si="10"/>
        <v>0</v>
      </c>
      <c r="R44" s="65"/>
      <c r="S44" s="68"/>
      <c r="T44" s="27">
        <f t="shared" si="2"/>
        <v>0</v>
      </c>
      <c r="U44" s="83"/>
      <c r="V44" s="67">
        <f t="shared" si="3"/>
        <v>0</v>
      </c>
      <c r="W44" s="7"/>
      <c r="X44" s="62"/>
      <c r="Y44" s="27">
        <f t="shared" si="11"/>
        <v>0</v>
      </c>
      <c r="Z44" s="29"/>
      <c r="AA44" s="26">
        <f t="shared" ref="AA44" si="14">IFERROR(IF(G44="Según demanda",(W44+R44+M44+H44)/(I44+N44+S44+X44),(W44+R44+M44+H44)/G44),0)</f>
        <v>0</v>
      </c>
    </row>
    <row r="45" spans="1:27" ht="151.94999999999999" customHeight="1" x14ac:dyDescent="0.3">
      <c r="A45" s="261" t="s">
        <v>375</v>
      </c>
      <c r="B45" s="281" t="s">
        <v>37</v>
      </c>
      <c r="C45" s="270" t="s">
        <v>560</v>
      </c>
      <c r="D45" s="112" t="s">
        <v>561</v>
      </c>
      <c r="E45" s="112" t="s">
        <v>562</v>
      </c>
      <c r="F45" s="112" t="s">
        <v>563</v>
      </c>
      <c r="G45" s="147">
        <v>5</v>
      </c>
      <c r="H45" s="68"/>
      <c r="I45" s="66"/>
      <c r="J45" s="27">
        <f t="shared" si="8"/>
        <v>0</v>
      </c>
      <c r="K45" s="64"/>
      <c r="L45" s="67">
        <f t="shared" si="7"/>
        <v>0</v>
      </c>
      <c r="M45" s="68"/>
      <c r="N45" s="68"/>
      <c r="O45" s="27">
        <f t="shared" si="9"/>
        <v>0</v>
      </c>
      <c r="P45" s="75"/>
      <c r="Q45" s="67">
        <f t="shared" si="10"/>
        <v>0</v>
      </c>
      <c r="R45" s="68"/>
      <c r="S45" s="68"/>
      <c r="T45" s="27">
        <f t="shared" si="2"/>
        <v>0</v>
      </c>
      <c r="U45" s="75"/>
      <c r="V45" s="67">
        <f t="shared" si="3"/>
        <v>0</v>
      </c>
      <c r="W45" s="68"/>
      <c r="X45" s="68"/>
      <c r="Y45" s="27">
        <f t="shared" si="11"/>
        <v>0</v>
      </c>
      <c r="Z45" s="75"/>
      <c r="AA45" s="67">
        <f>IFERROR(IF(G45="Según demanda",(W45+R45+M45+H45)/(I45+N45+S45+X45),(W45+R45+M45+H45)/G45),0)</f>
        <v>0</v>
      </c>
    </row>
    <row r="46" spans="1:27" ht="193.2" customHeight="1" x14ac:dyDescent="0.3">
      <c r="A46" s="261"/>
      <c r="B46" s="282"/>
      <c r="C46" s="271"/>
      <c r="D46" s="112" t="s">
        <v>564</v>
      </c>
      <c r="E46" s="112" t="s">
        <v>565</v>
      </c>
      <c r="F46" s="112" t="s">
        <v>566</v>
      </c>
      <c r="G46" s="27" t="s">
        <v>567</v>
      </c>
      <c r="H46" s="68"/>
      <c r="I46" s="66"/>
      <c r="J46" s="27">
        <f t="shared" si="8"/>
        <v>0</v>
      </c>
      <c r="K46" s="75"/>
      <c r="L46" s="67">
        <f t="shared" si="7"/>
        <v>0</v>
      </c>
      <c r="M46" s="68"/>
      <c r="N46" s="68"/>
      <c r="O46" s="27">
        <f t="shared" si="9"/>
        <v>0</v>
      </c>
      <c r="P46" s="75"/>
      <c r="Q46" s="67">
        <f t="shared" si="10"/>
        <v>0</v>
      </c>
      <c r="R46" s="68"/>
      <c r="S46" s="68"/>
      <c r="T46" s="27">
        <f t="shared" si="2"/>
        <v>0</v>
      </c>
      <c r="U46" s="75"/>
      <c r="V46" s="67">
        <f t="shared" si="3"/>
        <v>0</v>
      </c>
      <c r="W46" s="68"/>
      <c r="X46" s="68"/>
      <c r="Y46" s="27">
        <f t="shared" si="11"/>
        <v>0</v>
      </c>
      <c r="Z46" s="75"/>
      <c r="AA46" s="67">
        <f>IFERROR(IF(G46="Según demanda",(W46+R46+M46+H46)/(I46+N46+S46+X46),(W46+R46+M46+H46)/G46),0)</f>
        <v>0</v>
      </c>
    </row>
    <row r="47" spans="1:27" ht="124.2" customHeight="1" x14ac:dyDescent="0.3">
      <c r="A47" s="261"/>
      <c r="B47" s="282"/>
      <c r="C47" s="272"/>
      <c r="D47" s="112" t="s">
        <v>568</v>
      </c>
      <c r="E47" s="112" t="s">
        <v>569</v>
      </c>
      <c r="F47" s="112" t="s">
        <v>570</v>
      </c>
      <c r="G47" s="27" t="s">
        <v>567</v>
      </c>
      <c r="H47" s="68"/>
      <c r="I47" s="66"/>
      <c r="J47" s="27">
        <f t="shared" si="8"/>
        <v>0</v>
      </c>
      <c r="K47" s="75"/>
      <c r="L47" s="67">
        <f t="shared" si="7"/>
        <v>0</v>
      </c>
      <c r="M47" s="68"/>
      <c r="N47" s="68"/>
      <c r="O47" s="27">
        <f t="shared" si="9"/>
        <v>0</v>
      </c>
      <c r="P47" s="75"/>
      <c r="Q47" s="67">
        <f t="shared" si="10"/>
        <v>0</v>
      </c>
      <c r="R47" s="68"/>
      <c r="S47" s="68"/>
      <c r="T47" s="27">
        <f t="shared" si="2"/>
        <v>0</v>
      </c>
      <c r="U47" s="75"/>
      <c r="V47" s="67">
        <f t="shared" si="3"/>
        <v>0</v>
      </c>
      <c r="W47" s="68"/>
      <c r="X47" s="68"/>
      <c r="Y47" s="27">
        <f t="shared" si="11"/>
        <v>0</v>
      </c>
      <c r="Z47" s="75"/>
      <c r="AA47" s="67">
        <f>IFERROR(IF(G47="Según demanda",(W47+R47+M47+H47)/(I47+N47+S47+X47),(W47+R47+M47+H47)/G47),0)</f>
        <v>0</v>
      </c>
    </row>
    <row r="48" spans="1:27" ht="119.4" customHeight="1" x14ac:dyDescent="0.3">
      <c r="A48" s="261"/>
      <c r="B48" s="282"/>
      <c r="C48" s="270" t="s">
        <v>571</v>
      </c>
      <c r="D48" s="112" t="s">
        <v>572</v>
      </c>
      <c r="E48" s="112" t="s">
        <v>573</v>
      </c>
      <c r="F48" s="112" t="s">
        <v>574</v>
      </c>
      <c r="G48" s="27" t="s">
        <v>567</v>
      </c>
      <c r="H48" s="68"/>
      <c r="I48" s="69"/>
      <c r="J48" s="27">
        <f t="shared" si="8"/>
        <v>0</v>
      </c>
      <c r="K48" s="64"/>
      <c r="L48" s="67">
        <f t="shared" si="7"/>
        <v>0</v>
      </c>
      <c r="M48" s="68"/>
      <c r="N48" s="68"/>
      <c r="O48" s="27">
        <f t="shared" si="9"/>
        <v>0</v>
      </c>
      <c r="P48" s="75"/>
      <c r="Q48" s="67">
        <f t="shared" si="10"/>
        <v>0</v>
      </c>
      <c r="R48" s="68"/>
      <c r="S48" s="68"/>
      <c r="T48" s="27">
        <f t="shared" si="2"/>
        <v>0</v>
      </c>
      <c r="U48" s="75"/>
      <c r="V48" s="67">
        <f t="shared" si="3"/>
        <v>0</v>
      </c>
      <c r="W48" s="68"/>
      <c r="X48" s="68"/>
      <c r="Y48" s="27">
        <f t="shared" si="11"/>
        <v>0</v>
      </c>
      <c r="Z48" s="75"/>
      <c r="AA48" s="67">
        <f>IFERROR(IF(G48="Según demanda",(W48+R48+M48+H48)/(I48+N48+S48+X48),(W48+R48+M48+H48)/G48),0)</f>
        <v>0</v>
      </c>
    </row>
    <row r="49" spans="1:27" ht="92.4" customHeight="1" x14ac:dyDescent="0.3">
      <c r="A49" s="261"/>
      <c r="B49" s="282"/>
      <c r="C49" s="272"/>
      <c r="D49" s="112" t="s">
        <v>575</v>
      </c>
      <c r="E49" s="94" t="s">
        <v>576</v>
      </c>
      <c r="F49" s="94" t="s">
        <v>577</v>
      </c>
      <c r="G49" s="27" t="s">
        <v>567</v>
      </c>
      <c r="H49" s="68"/>
      <c r="I49" s="69"/>
      <c r="J49" s="27">
        <f t="shared" si="8"/>
        <v>0</v>
      </c>
      <c r="K49" s="114"/>
      <c r="L49" s="67">
        <f t="shared" si="7"/>
        <v>0</v>
      </c>
      <c r="M49" s="68"/>
      <c r="N49" s="68"/>
      <c r="O49" s="27">
        <f t="shared" si="9"/>
        <v>0</v>
      </c>
      <c r="P49" s="70"/>
      <c r="Q49" s="67">
        <f t="shared" si="10"/>
        <v>0</v>
      </c>
      <c r="R49" s="68"/>
      <c r="S49" s="68"/>
      <c r="T49" s="27">
        <f t="shared" si="2"/>
        <v>0</v>
      </c>
      <c r="U49" s="70"/>
      <c r="V49" s="67">
        <f t="shared" si="3"/>
        <v>0</v>
      </c>
      <c r="W49" s="68"/>
      <c r="X49" s="68"/>
      <c r="Y49" s="27">
        <f t="shared" si="11"/>
        <v>0</v>
      </c>
      <c r="Z49" s="70"/>
      <c r="AA49" s="67">
        <f t="shared" ref="AA49:AA51" si="15">IFERROR(IF(G49="Según demanda",(W49+R49+M49+H49)/(I49+N49+S49+X49),(W49+R49+M49+H49)/G49),0)</f>
        <v>0</v>
      </c>
    </row>
    <row r="50" spans="1:27" ht="92.4" customHeight="1" x14ac:dyDescent="0.3">
      <c r="A50" s="261"/>
      <c r="B50" s="282"/>
      <c r="C50" s="112" t="s">
        <v>578</v>
      </c>
      <c r="D50" s="112" t="s">
        <v>579</v>
      </c>
      <c r="E50" s="112" t="s">
        <v>580</v>
      </c>
      <c r="F50" s="113" t="s">
        <v>581</v>
      </c>
      <c r="G50" s="27" t="s">
        <v>567</v>
      </c>
      <c r="H50" s="68"/>
      <c r="I50" s="69"/>
      <c r="J50" s="27"/>
      <c r="K50" s="114"/>
      <c r="L50" s="67"/>
      <c r="M50" s="68"/>
      <c r="N50" s="68"/>
      <c r="O50" s="27"/>
      <c r="P50" s="70"/>
      <c r="Q50" s="67"/>
      <c r="R50" s="68"/>
      <c r="S50" s="68"/>
      <c r="T50" s="27"/>
      <c r="U50" s="70"/>
      <c r="V50" s="67"/>
      <c r="W50" s="68"/>
      <c r="X50" s="68"/>
      <c r="Y50" s="27"/>
      <c r="Z50" s="70"/>
      <c r="AA50" s="67"/>
    </row>
    <row r="51" spans="1:27" ht="262.95" customHeight="1" x14ac:dyDescent="0.3">
      <c r="A51" s="261"/>
      <c r="B51" s="282"/>
      <c r="C51" s="344" t="s">
        <v>582</v>
      </c>
      <c r="D51" s="112" t="s">
        <v>583</v>
      </c>
      <c r="E51" s="112" t="s">
        <v>584</v>
      </c>
      <c r="F51" s="112" t="s">
        <v>585</v>
      </c>
      <c r="G51" s="27" t="s">
        <v>567</v>
      </c>
      <c r="H51" s="68"/>
      <c r="I51" s="66"/>
      <c r="J51" s="27">
        <f t="shared" si="8"/>
        <v>0</v>
      </c>
      <c r="K51" s="71"/>
      <c r="L51" s="67">
        <f t="shared" si="7"/>
        <v>0</v>
      </c>
      <c r="M51" s="68"/>
      <c r="N51" s="68"/>
      <c r="O51" s="27">
        <f t="shared" si="9"/>
        <v>0</v>
      </c>
      <c r="P51" s="71"/>
      <c r="Q51" s="67">
        <f t="shared" si="10"/>
        <v>0</v>
      </c>
      <c r="R51" s="68"/>
      <c r="S51" s="68"/>
      <c r="T51" s="27">
        <f t="shared" si="2"/>
        <v>0</v>
      </c>
      <c r="U51" s="71"/>
      <c r="V51" s="67">
        <f t="shared" si="3"/>
        <v>0</v>
      </c>
      <c r="W51" s="68"/>
      <c r="X51" s="68"/>
      <c r="Y51" s="27">
        <f t="shared" si="11"/>
        <v>0</v>
      </c>
      <c r="Z51" s="95"/>
      <c r="AA51" s="67">
        <f t="shared" si="15"/>
        <v>0</v>
      </c>
    </row>
    <row r="52" spans="1:27" ht="91.2" customHeight="1" x14ac:dyDescent="0.3">
      <c r="A52" s="279" t="s">
        <v>378</v>
      </c>
      <c r="B52" s="209" t="s">
        <v>370</v>
      </c>
      <c r="C52" s="345"/>
      <c r="D52" s="112" t="s">
        <v>586</v>
      </c>
      <c r="E52" s="112" t="s">
        <v>587</v>
      </c>
      <c r="F52" s="112" t="s">
        <v>566</v>
      </c>
      <c r="G52" s="27" t="s">
        <v>567</v>
      </c>
      <c r="H52" s="3"/>
      <c r="I52" s="3"/>
      <c r="J52" s="156">
        <v>1</v>
      </c>
      <c r="K52" s="216"/>
      <c r="L52" s="217">
        <v>1</v>
      </c>
      <c r="M52" s="216"/>
      <c r="N52" s="216"/>
      <c r="O52" s="156">
        <v>1</v>
      </c>
      <c r="P52" s="216"/>
      <c r="Q52" s="156">
        <v>1</v>
      </c>
      <c r="R52" s="218"/>
      <c r="S52" s="218"/>
      <c r="T52" s="156">
        <v>1</v>
      </c>
      <c r="U52" s="3"/>
      <c r="V52" s="156">
        <v>1</v>
      </c>
      <c r="W52" s="210"/>
      <c r="X52" s="211"/>
      <c r="Y52" s="212"/>
      <c r="Z52" s="213"/>
      <c r="AA52" s="212"/>
    </row>
    <row r="53" spans="1:27" ht="80.400000000000006" customHeight="1" x14ac:dyDescent="0.3">
      <c r="A53" s="279"/>
      <c r="B53" s="209" t="s">
        <v>370</v>
      </c>
      <c r="C53" s="113" t="s">
        <v>588</v>
      </c>
      <c r="D53" s="112" t="s">
        <v>589</v>
      </c>
      <c r="E53" s="112" t="s">
        <v>590</v>
      </c>
      <c r="F53" s="112" t="s">
        <v>591</v>
      </c>
      <c r="G53" s="27" t="s">
        <v>567</v>
      </c>
      <c r="H53" s="3"/>
      <c r="I53" s="3"/>
      <c r="J53" s="156">
        <v>1</v>
      </c>
      <c r="K53" s="216"/>
      <c r="L53" s="217">
        <v>1</v>
      </c>
      <c r="M53" s="216"/>
      <c r="N53" s="219"/>
      <c r="O53" s="156">
        <v>1</v>
      </c>
      <c r="P53" s="216"/>
      <c r="Q53" s="220">
        <v>1</v>
      </c>
      <c r="R53" s="218"/>
      <c r="S53" s="219"/>
      <c r="T53" s="27">
        <v>1</v>
      </c>
      <c r="U53" s="3"/>
      <c r="V53" s="26">
        <v>1</v>
      </c>
      <c r="W53" s="210"/>
      <c r="X53" s="211"/>
      <c r="Y53" s="212"/>
      <c r="Z53" s="213"/>
      <c r="AA53" s="212"/>
    </row>
    <row r="54" spans="1:27" ht="77.400000000000006" customHeight="1" x14ac:dyDescent="0.3">
      <c r="A54" s="279"/>
      <c r="B54" s="209" t="s">
        <v>370</v>
      </c>
      <c r="C54" s="94" t="s">
        <v>592</v>
      </c>
      <c r="D54" s="94" t="s">
        <v>593</v>
      </c>
      <c r="E54" s="94" t="s">
        <v>594</v>
      </c>
      <c r="F54" s="94" t="s">
        <v>595</v>
      </c>
      <c r="G54" s="27" t="s">
        <v>567</v>
      </c>
      <c r="H54" s="3"/>
      <c r="I54" s="3"/>
      <c r="J54" s="156">
        <v>1</v>
      </c>
      <c r="K54" s="216"/>
      <c r="L54" s="217">
        <v>1</v>
      </c>
      <c r="M54" s="216"/>
      <c r="N54" s="219"/>
      <c r="O54" s="156">
        <v>1</v>
      </c>
      <c r="P54" s="216"/>
      <c r="Q54" s="156">
        <v>1</v>
      </c>
      <c r="R54" s="218"/>
      <c r="S54" s="219"/>
      <c r="T54" s="156">
        <v>1</v>
      </c>
      <c r="U54" s="3"/>
      <c r="V54" s="156">
        <v>1</v>
      </c>
      <c r="W54" s="213"/>
      <c r="X54" s="211"/>
      <c r="Y54" s="212"/>
      <c r="Z54" s="213"/>
      <c r="AA54" s="212"/>
    </row>
    <row r="55" spans="1:27" ht="55.95" customHeight="1" x14ac:dyDescent="0.3">
      <c r="A55" s="281" t="s">
        <v>379</v>
      </c>
      <c r="B55" s="504" t="s">
        <v>62</v>
      </c>
      <c r="C55" s="391" t="s">
        <v>832</v>
      </c>
      <c r="D55" s="392" t="s">
        <v>833</v>
      </c>
      <c r="E55" s="492" t="s">
        <v>834</v>
      </c>
      <c r="F55" s="382" t="s">
        <v>62</v>
      </c>
      <c r="G55" s="344" t="s">
        <v>835</v>
      </c>
      <c r="H55" s="476" t="s">
        <v>836</v>
      </c>
      <c r="I55" s="344" t="s">
        <v>837</v>
      </c>
      <c r="J55" s="498">
        <v>1</v>
      </c>
      <c r="K55" s="344" t="s">
        <v>838</v>
      </c>
      <c r="L55" s="344" t="s">
        <v>839</v>
      </c>
      <c r="M55" s="344"/>
      <c r="N55" s="152"/>
      <c r="O55" s="27">
        <f t="shared" ref="O55:O57" si="16">IFERROR((M55/N55),0)</f>
        <v>0</v>
      </c>
      <c r="P55" s="510"/>
      <c r="Q55" s="67">
        <v>1</v>
      </c>
      <c r="R55" s="150"/>
      <c r="S55" s="152"/>
      <c r="T55" s="27">
        <f t="shared" ref="T55:T57" si="17">IFERROR((R55/S55),0)</f>
        <v>0</v>
      </c>
      <c r="U55" s="112"/>
      <c r="V55" s="67">
        <v>1</v>
      </c>
      <c r="W55" s="150"/>
      <c r="X55" s="152"/>
      <c r="Y55" s="27">
        <f t="shared" ref="Y55:Y57" si="18">IFERROR((W55/X55),0)</f>
        <v>0</v>
      </c>
      <c r="Z55" s="112"/>
      <c r="AA55" s="67">
        <v>1</v>
      </c>
    </row>
    <row r="56" spans="1:27" ht="55.95" customHeight="1" x14ac:dyDescent="0.3">
      <c r="A56" s="282"/>
      <c r="B56" s="490"/>
      <c r="C56" s="264"/>
      <c r="D56" s="393"/>
      <c r="E56" s="483"/>
      <c r="F56" s="381"/>
      <c r="G56" s="345"/>
      <c r="H56" s="475"/>
      <c r="I56" s="345"/>
      <c r="J56" s="502"/>
      <c r="K56" s="345"/>
      <c r="L56" s="345"/>
      <c r="M56" s="345"/>
      <c r="N56" s="152"/>
      <c r="O56" s="156">
        <f t="shared" si="16"/>
        <v>0</v>
      </c>
      <c r="P56" s="510"/>
      <c r="Q56" s="140">
        <v>1</v>
      </c>
      <c r="R56" s="147"/>
      <c r="S56" s="152"/>
      <c r="T56" s="156">
        <f t="shared" si="17"/>
        <v>0</v>
      </c>
      <c r="U56" s="112"/>
      <c r="V56" s="140">
        <v>1</v>
      </c>
      <c r="W56" s="147"/>
      <c r="X56" s="152"/>
      <c r="Y56" s="156">
        <f t="shared" si="18"/>
        <v>0</v>
      </c>
      <c r="Z56" s="112"/>
      <c r="AA56" s="140">
        <v>1</v>
      </c>
    </row>
    <row r="57" spans="1:27" ht="111" customHeight="1" x14ac:dyDescent="0.3">
      <c r="A57" s="282"/>
      <c r="B57" s="481"/>
      <c r="C57" s="264"/>
      <c r="D57" s="574" t="s">
        <v>840</v>
      </c>
      <c r="E57" s="488" t="s">
        <v>841</v>
      </c>
      <c r="F57" s="521" t="s">
        <v>842</v>
      </c>
      <c r="G57" s="511" t="s">
        <v>843</v>
      </c>
      <c r="H57" s="225" t="s">
        <v>844</v>
      </c>
      <c r="I57" s="511" t="s">
        <v>845</v>
      </c>
      <c r="J57" s="501">
        <v>1</v>
      </c>
      <c r="K57" s="511" t="s">
        <v>838</v>
      </c>
      <c r="L57" s="511" t="s">
        <v>846</v>
      </c>
      <c r="M57" s="511"/>
      <c r="N57" s="289"/>
      <c r="O57" s="267">
        <f t="shared" si="16"/>
        <v>0</v>
      </c>
      <c r="P57" s="382"/>
      <c r="Q57" s="287">
        <v>1</v>
      </c>
      <c r="R57" s="291"/>
      <c r="S57" s="292"/>
      <c r="T57" s="293">
        <f t="shared" si="17"/>
        <v>0</v>
      </c>
      <c r="U57" s="266"/>
      <c r="V57" s="286">
        <v>1</v>
      </c>
      <c r="W57" s="291"/>
      <c r="X57" s="292"/>
      <c r="Y57" s="293">
        <f t="shared" si="18"/>
        <v>0</v>
      </c>
      <c r="Z57" s="266"/>
      <c r="AA57" s="286">
        <v>1</v>
      </c>
    </row>
    <row r="58" spans="1:27" ht="151.94999999999999" customHeight="1" x14ac:dyDescent="0.3">
      <c r="A58" s="282"/>
      <c r="B58" s="504" t="s">
        <v>62</v>
      </c>
      <c r="C58" s="221" t="s">
        <v>847</v>
      </c>
      <c r="D58" s="221" t="s">
        <v>848</v>
      </c>
      <c r="E58" s="487" t="s">
        <v>849</v>
      </c>
      <c r="F58" s="231" t="s">
        <v>62</v>
      </c>
      <c r="G58" s="215" t="s">
        <v>850</v>
      </c>
      <c r="H58" s="497" t="s">
        <v>851</v>
      </c>
      <c r="I58" s="215" t="s">
        <v>852</v>
      </c>
      <c r="J58" s="500">
        <v>1</v>
      </c>
      <c r="K58" s="215" t="s">
        <v>838</v>
      </c>
      <c r="L58" s="215" t="s">
        <v>846</v>
      </c>
      <c r="M58" s="215"/>
      <c r="N58" s="290"/>
      <c r="O58" s="269"/>
      <c r="P58" s="381"/>
      <c r="Q58" s="288"/>
      <c r="R58" s="291"/>
      <c r="S58" s="292"/>
      <c r="T58" s="293"/>
      <c r="U58" s="266"/>
      <c r="V58" s="286"/>
      <c r="W58" s="291"/>
      <c r="X58" s="292"/>
      <c r="Y58" s="293"/>
      <c r="Z58" s="266"/>
      <c r="AA58" s="286"/>
    </row>
    <row r="59" spans="1:27" ht="86.25" customHeight="1" x14ac:dyDescent="0.3">
      <c r="A59" s="282"/>
      <c r="B59" s="490"/>
      <c r="C59" s="266" t="s">
        <v>853</v>
      </c>
      <c r="D59" s="389" t="s">
        <v>854</v>
      </c>
      <c r="E59" s="486" t="s">
        <v>855</v>
      </c>
      <c r="F59" s="382" t="s">
        <v>62</v>
      </c>
      <c r="G59" s="344" t="s">
        <v>856</v>
      </c>
      <c r="H59" s="476" t="s">
        <v>857</v>
      </c>
      <c r="I59" s="344" t="s">
        <v>858</v>
      </c>
      <c r="J59" s="498">
        <v>1</v>
      </c>
      <c r="K59" s="344" t="s">
        <v>838</v>
      </c>
      <c r="L59" s="344" t="s">
        <v>846</v>
      </c>
      <c r="M59" s="344"/>
      <c r="N59" s="289"/>
      <c r="O59" s="267">
        <f t="shared" ref="O59" si="19">IFERROR((M59/N59),0)</f>
        <v>0</v>
      </c>
      <c r="P59" s="382"/>
      <c r="Q59" s="287">
        <f t="shared" ref="Q59" si="20">IFERROR(IF(L59="Según demanda",M59/N59,M59/L59),0)</f>
        <v>0</v>
      </c>
      <c r="R59" s="291"/>
      <c r="S59" s="292"/>
      <c r="T59" s="293">
        <f t="shared" ref="T59" si="21">IFERROR((R59/S59),0)</f>
        <v>0</v>
      </c>
      <c r="U59" s="266"/>
      <c r="V59" s="286">
        <f t="shared" ref="V59" si="22">IFERROR(IF(Q59="Según demanda",R59/S59,R59/Q59),0)</f>
        <v>0</v>
      </c>
      <c r="W59" s="291"/>
      <c r="X59" s="292"/>
      <c r="Y59" s="293">
        <f t="shared" ref="Y59" si="23">IFERROR((W59/X59),0)</f>
        <v>0</v>
      </c>
      <c r="Z59" s="266"/>
      <c r="AA59" s="286">
        <f t="shared" ref="AA59" si="24">IFERROR(IF(V59="Según demanda",W59/X59,W59/V59),0)</f>
        <v>0</v>
      </c>
    </row>
    <row r="60" spans="1:27" ht="132" customHeight="1" x14ac:dyDescent="0.3">
      <c r="A60" s="282"/>
      <c r="B60" s="490"/>
      <c r="C60" s="266"/>
      <c r="D60" s="389"/>
      <c r="E60" s="486"/>
      <c r="F60" s="381"/>
      <c r="G60" s="345"/>
      <c r="H60" s="475"/>
      <c r="I60" s="345"/>
      <c r="J60" s="502"/>
      <c r="K60" s="345"/>
      <c r="L60" s="345"/>
      <c r="M60" s="345"/>
      <c r="N60" s="290"/>
      <c r="O60" s="269"/>
      <c r="P60" s="381"/>
      <c r="Q60" s="288"/>
      <c r="R60" s="291"/>
      <c r="S60" s="292"/>
      <c r="T60" s="293"/>
      <c r="U60" s="266"/>
      <c r="V60" s="286"/>
      <c r="W60" s="291"/>
      <c r="X60" s="292"/>
      <c r="Y60" s="293"/>
      <c r="Z60" s="266"/>
      <c r="AA60" s="286"/>
    </row>
    <row r="61" spans="1:27" ht="132" customHeight="1" x14ac:dyDescent="0.3">
      <c r="A61" s="282"/>
      <c r="B61" s="490"/>
      <c r="C61" s="264" t="s">
        <v>859</v>
      </c>
      <c r="D61" s="389" t="s">
        <v>860</v>
      </c>
      <c r="E61" s="486" t="s">
        <v>861</v>
      </c>
      <c r="F61" s="382" t="s">
        <v>62</v>
      </c>
      <c r="G61" s="344" t="s">
        <v>862</v>
      </c>
      <c r="H61" s="476" t="s">
        <v>863</v>
      </c>
      <c r="I61" s="344" t="s">
        <v>864</v>
      </c>
      <c r="J61" s="498">
        <v>1</v>
      </c>
      <c r="K61" s="344" t="s">
        <v>838</v>
      </c>
      <c r="L61" s="344" t="s">
        <v>865</v>
      </c>
      <c r="M61" s="344"/>
      <c r="N61" s="289"/>
      <c r="O61" s="267">
        <f t="shared" ref="O61" si="25">IFERROR((M61/N61),0)</f>
        <v>0</v>
      </c>
      <c r="P61" s="382"/>
      <c r="Q61" s="287">
        <v>1</v>
      </c>
      <c r="R61" s="291"/>
      <c r="S61" s="292"/>
      <c r="T61" s="293">
        <f t="shared" ref="T61" si="26">IFERROR((R61/S61),0)</f>
        <v>0</v>
      </c>
      <c r="U61" s="266"/>
      <c r="V61" s="286">
        <v>1</v>
      </c>
      <c r="W61" s="291"/>
      <c r="X61" s="292"/>
      <c r="Y61" s="293">
        <f t="shared" ref="Y61" si="27">IFERROR((W61/X61),0)</f>
        <v>0</v>
      </c>
      <c r="Z61" s="266"/>
      <c r="AA61" s="286">
        <v>1</v>
      </c>
    </row>
    <row r="62" spans="1:27" ht="79.2" customHeight="1" x14ac:dyDescent="0.3">
      <c r="A62" s="282"/>
      <c r="B62" s="490"/>
      <c r="C62" s="264"/>
      <c r="D62" s="389"/>
      <c r="E62" s="486"/>
      <c r="F62" s="381"/>
      <c r="G62" s="345"/>
      <c r="H62" s="475"/>
      <c r="I62" s="345"/>
      <c r="J62" s="502"/>
      <c r="K62" s="345"/>
      <c r="L62" s="345"/>
      <c r="M62" s="345"/>
      <c r="N62" s="290"/>
      <c r="O62" s="269"/>
      <c r="P62" s="381"/>
      <c r="Q62" s="288"/>
      <c r="R62" s="291"/>
      <c r="S62" s="292"/>
      <c r="T62" s="293"/>
      <c r="U62" s="266"/>
      <c r="V62" s="286"/>
      <c r="W62" s="291"/>
      <c r="X62" s="292"/>
      <c r="Y62" s="293"/>
      <c r="Z62" s="266"/>
      <c r="AA62" s="286"/>
    </row>
    <row r="63" spans="1:27" ht="92.4" customHeight="1" x14ac:dyDescent="0.3">
      <c r="A63" s="282"/>
      <c r="B63" s="481"/>
      <c r="C63" s="214" t="s">
        <v>866</v>
      </c>
      <c r="D63" s="574" t="s">
        <v>867</v>
      </c>
      <c r="E63" s="488" t="s">
        <v>868</v>
      </c>
      <c r="F63" s="521" t="s">
        <v>62</v>
      </c>
      <c r="G63" s="215" t="s">
        <v>869</v>
      </c>
      <c r="H63" s="497" t="s">
        <v>870</v>
      </c>
      <c r="I63" s="215" t="s">
        <v>871</v>
      </c>
      <c r="J63" s="500">
        <v>1</v>
      </c>
      <c r="K63" s="215" t="s">
        <v>838</v>
      </c>
      <c r="L63" s="215" t="s">
        <v>846</v>
      </c>
      <c r="M63" s="215"/>
      <c r="N63" s="143"/>
      <c r="O63" s="144">
        <f>IFERROR((M63/N63),0)</f>
        <v>0</v>
      </c>
      <c r="P63" s="78"/>
      <c r="Q63" s="146">
        <f>IFERROR(IF(L63="Según demanda",M63/N63,M63/L63),0)</f>
        <v>0</v>
      </c>
      <c r="R63" s="116"/>
      <c r="S63" s="117"/>
      <c r="T63" s="144">
        <f>IFERROR((R63/S63),0)</f>
        <v>0</v>
      </c>
      <c r="U63" s="78"/>
      <c r="V63" s="146">
        <f>IFERROR(IF(Q63="Según demanda",R63/S63,R63/Q63),0)</f>
        <v>0</v>
      </c>
      <c r="W63" s="116">
        <v>1</v>
      </c>
      <c r="X63" s="117">
        <v>1</v>
      </c>
      <c r="Y63" s="144">
        <f>IFERROR((W63/X63),0)</f>
        <v>1</v>
      </c>
      <c r="Z63" s="78"/>
      <c r="AA63" s="146">
        <f>IFERROR(IF(V63="Según demanda",W63/X63,W63/V63),0)</f>
        <v>0</v>
      </c>
    </row>
    <row r="64" spans="1:27" ht="132" customHeight="1" x14ac:dyDescent="0.3">
      <c r="A64" s="282"/>
      <c r="B64" s="504" t="s">
        <v>62</v>
      </c>
      <c r="C64" s="389" t="s">
        <v>872</v>
      </c>
      <c r="D64" s="394" t="s">
        <v>873</v>
      </c>
      <c r="E64" s="486" t="s">
        <v>874</v>
      </c>
      <c r="F64" s="382" t="s">
        <v>62</v>
      </c>
      <c r="G64" s="344" t="s">
        <v>875</v>
      </c>
      <c r="H64" s="476" t="s">
        <v>876</v>
      </c>
      <c r="I64" s="344" t="s">
        <v>877</v>
      </c>
      <c r="J64" s="498">
        <v>1</v>
      </c>
      <c r="K64" s="344" t="s">
        <v>838</v>
      </c>
      <c r="L64" s="344" t="s">
        <v>846</v>
      </c>
      <c r="M64" s="344"/>
      <c r="N64" s="289"/>
      <c r="O64" s="267">
        <f t="shared" ref="O64" si="28">IFERROR((M64/N64),0)</f>
        <v>0</v>
      </c>
      <c r="P64" s="270"/>
      <c r="Q64" s="287">
        <f t="shared" ref="Q64" si="29">IFERROR(IF(L64="Según demanda",M64/N64,M64/L64),0)</f>
        <v>0</v>
      </c>
      <c r="R64" s="273"/>
      <c r="S64" s="388"/>
      <c r="T64" s="267">
        <f t="shared" ref="T64" si="30">IFERROR((R64/S64),0)</f>
        <v>0</v>
      </c>
      <c r="U64" s="270"/>
      <c r="V64" s="287">
        <f t="shared" ref="V64" si="31">IFERROR(IF(Q64="Según demanda",R64/S64,R64/Q64),0)</f>
        <v>0</v>
      </c>
      <c r="W64" s="273"/>
      <c r="X64" s="289"/>
      <c r="Y64" s="267">
        <f t="shared" ref="Y64" si="32">IFERROR((W64/X64),0)</f>
        <v>0</v>
      </c>
      <c r="Z64" s="270"/>
      <c r="AA64" s="287">
        <f t="shared" ref="AA64" si="33">IFERROR(IF(V64="Según demanda",W64/X64,W64/V64),0)</f>
        <v>0</v>
      </c>
    </row>
    <row r="65" spans="1:27" ht="105.6" customHeight="1" x14ac:dyDescent="0.3">
      <c r="A65" s="282"/>
      <c r="B65" s="490"/>
      <c r="C65" s="389"/>
      <c r="D65" s="395"/>
      <c r="E65" s="486"/>
      <c r="F65" s="381"/>
      <c r="G65" s="345"/>
      <c r="H65" s="475"/>
      <c r="I65" s="345"/>
      <c r="J65" s="502"/>
      <c r="K65" s="345"/>
      <c r="L65" s="345"/>
      <c r="M65" s="345"/>
      <c r="N65" s="290"/>
      <c r="O65" s="269"/>
      <c r="P65" s="272"/>
      <c r="Q65" s="288"/>
      <c r="R65" s="275"/>
      <c r="S65" s="290"/>
      <c r="T65" s="269"/>
      <c r="U65" s="272"/>
      <c r="V65" s="288"/>
      <c r="W65" s="275"/>
      <c r="X65" s="290"/>
      <c r="Y65" s="269"/>
      <c r="Z65" s="272"/>
      <c r="AA65" s="288"/>
    </row>
    <row r="66" spans="1:27" ht="198" customHeight="1" x14ac:dyDescent="0.3">
      <c r="A66" s="282"/>
      <c r="B66" s="490"/>
      <c r="C66" s="389" t="s">
        <v>878</v>
      </c>
      <c r="D66" s="382" t="s">
        <v>879</v>
      </c>
      <c r="E66" s="486" t="s">
        <v>880</v>
      </c>
      <c r="F66" s="382" t="s">
        <v>62</v>
      </c>
      <c r="G66" s="344" t="s">
        <v>881</v>
      </c>
      <c r="H66" s="476" t="s">
        <v>882</v>
      </c>
      <c r="I66" s="344" t="s">
        <v>883</v>
      </c>
      <c r="J66" s="498">
        <v>1</v>
      </c>
      <c r="K66" s="344" t="s">
        <v>838</v>
      </c>
      <c r="L66" s="344" t="s">
        <v>846</v>
      </c>
      <c r="M66" s="344"/>
      <c r="N66" s="72"/>
      <c r="O66" s="170">
        <f t="shared" ref="O66:O76" si="34">IFERROR((M66/N66),0)</f>
        <v>0</v>
      </c>
      <c r="P66" s="574"/>
      <c r="Q66" s="140">
        <f t="shared" ref="Q66:Q76" si="35">IFERROR(IF(L66="Según demanda",M66/N66,M66/L66),0)</f>
        <v>0</v>
      </c>
      <c r="R66" s="141"/>
      <c r="S66" s="72"/>
      <c r="T66" s="170">
        <f t="shared" ref="T66:T76" si="36">IFERROR((R66/S66),0)</f>
        <v>0</v>
      </c>
      <c r="U66" s="138"/>
      <c r="V66" s="140">
        <f t="shared" ref="V66:V76" si="37">IFERROR(IF(Q66="Según demanda",R66/S66,R66/Q66),0)</f>
        <v>0</v>
      </c>
      <c r="W66" s="141"/>
      <c r="X66" s="72"/>
      <c r="Y66" s="170">
        <f t="shared" ref="Y66:Y76" si="38">IFERROR((W66/X66),0)</f>
        <v>0</v>
      </c>
      <c r="Z66" s="138"/>
      <c r="AA66" s="140">
        <f t="shared" ref="AA66:AA76" si="39">IFERROR(IF(V66="Según demanda",W66/X66,W66/V66),0)</f>
        <v>0</v>
      </c>
    </row>
    <row r="67" spans="1:27" x14ac:dyDescent="0.3">
      <c r="A67" s="282"/>
      <c r="B67" s="490"/>
      <c r="C67" s="389"/>
      <c r="D67" s="381"/>
      <c r="E67" s="486"/>
      <c r="F67" s="381"/>
      <c r="G67" s="345"/>
      <c r="H67" s="475"/>
      <c r="I67" s="345"/>
      <c r="J67" s="502"/>
      <c r="K67" s="345"/>
      <c r="L67" s="345"/>
      <c r="M67" s="345"/>
      <c r="N67" s="72"/>
      <c r="O67" s="170">
        <f t="shared" si="34"/>
        <v>0</v>
      </c>
      <c r="P67" s="574"/>
      <c r="Q67" s="140"/>
      <c r="R67" s="141"/>
      <c r="S67" s="72"/>
      <c r="T67" s="170">
        <f t="shared" si="36"/>
        <v>0</v>
      </c>
      <c r="U67" s="138"/>
      <c r="V67" s="140">
        <f t="shared" si="37"/>
        <v>0</v>
      </c>
      <c r="W67" s="141">
        <v>6</v>
      </c>
      <c r="X67" s="72">
        <v>8</v>
      </c>
      <c r="Y67" s="170">
        <f t="shared" si="38"/>
        <v>0.75</v>
      </c>
      <c r="Z67" s="138"/>
      <c r="AA67" s="140">
        <f>IFERROR(IF(V67="Según demanda",,W67/V67),0)</f>
        <v>0</v>
      </c>
    </row>
    <row r="68" spans="1:27" ht="198" customHeight="1" x14ac:dyDescent="0.3">
      <c r="A68" s="282"/>
      <c r="B68" s="490"/>
      <c r="C68" s="266" t="s">
        <v>884</v>
      </c>
      <c r="D68" s="574" t="s">
        <v>885</v>
      </c>
      <c r="E68" s="488" t="s">
        <v>886</v>
      </c>
      <c r="F68" s="521" t="s">
        <v>62</v>
      </c>
      <c r="G68" s="511" t="s">
        <v>887</v>
      </c>
      <c r="H68" s="225" t="s">
        <v>888</v>
      </c>
      <c r="I68" s="511" t="s">
        <v>889</v>
      </c>
      <c r="J68" s="501">
        <v>1</v>
      </c>
      <c r="K68" s="511" t="s">
        <v>838</v>
      </c>
      <c r="L68" s="511" t="s">
        <v>846</v>
      </c>
      <c r="M68" s="511"/>
      <c r="N68" s="72"/>
      <c r="O68" s="170">
        <f t="shared" si="34"/>
        <v>0</v>
      </c>
      <c r="P68" s="574"/>
      <c r="Q68" s="140">
        <f t="shared" si="35"/>
        <v>0</v>
      </c>
      <c r="R68" s="141"/>
      <c r="S68" s="72"/>
      <c r="T68" s="170">
        <f t="shared" si="36"/>
        <v>0</v>
      </c>
      <c r="U68" s="138"/>
      <c r="V68" s="140">
        <f t="shared" si="37"/>
        <v>0</v>
      </c>
      <c r="W68" s="141">
        <v>7</v>
      </c>
      <c r="X68" s="72">
        <v>7</v>
      </c>
      <c r="Y68" s="170">
        <f t="shared" si="38"/>
        <v>1</v>
      </c>
      <c r="Z68" s="138" t="s">
        <v>383</v>
      </c>
      <c r="AA68" s="140">
        <f t="shared" si="39"/>
        <v>0</v>
      </c>
    </row>
    <row r="69" spans="1:27" ht="41.4" customHeight="1" x14ac:dyDescent="0.3">
      <c r="A69" s="282"/>
      <c r="B69" s="490"/>
      <c r="C69" s="266"/>
      <c r="D69" s="382" t="s">
        <v>890</v>
      </c>
      <c r="E69" s="492" t="s">
        <v>891</v>
      </c>
      <c r="F69" s="382" t="s">
        <v>62</v>
      </c>
      <c r="G69" s="344" t="s">
        <v>892</v>
      </c>
      <c r="H69" s="476" t="s">
        <v>893</v>
      </c>
      <c r="I69" s="344" t="s">
        <v>894</v>
      </c>
      <c r="J69" s="498">
        <v>1</v>
      </c>
      <c r="K69" s="344" t="s">
        <v>838</v>
      </c>
      <c r="L69" s="344" t="s">
        <v>846</v>
      </c>
      <c r="M69" s="491"/>
      <c r="N69" s="72"/>
      <c r="O69" s="170">
        <f t="shared" si="34"/>
        <v>0</v>
      </c>
      <c r="P69" s="137"/>
      <c r="Q69" s="140">
        <f t="shared" si="35"/>
        <v>0</v>
      </c>
      <c r="R69" s="141"/>
      <c r="S69" s="72"/>
      <c r="T69" s="170">
        <f t="shared" si="36"/>
        <v>0</v>
      </c>
      <c r="U69" s="137"/>
      <c r="V69" s="140">
        <f t="shared" si="37"/>
        <v>0</v>
      </c>
      <c r="W69" s="141">
        <v>1</v>
      </c>
      <c r="X69" s="72">
        <v>1</v>
      </c>
      <c r="Y69" s="170">
        <f t="shared" si="38"/>
        <v>1</v>
      </c>
      <c r="Z69" s="137"/>
      <c r="AA69" s="140">
        <f t="shared" si="39"/>
        <v>0</v>
      </c>
    </row>
    <row r="70" spans="1:27" x14ac:dyDescent="0.3">
      <c r="A70" s="282"/>
      <c r="B70" s="490"/>
      <c r="C70" s="266"/>
      <c r="D70" s="381"/>
      <c r="E70" s="483"/>
      <c r="F70" s="381"/>
      <c r="G70" s="345"/>
      <c r="H70" s="475"/>
      <c r="I70" s="345"/>
      <c r="J70" s="502"/>
      <c r="K70" s="345"/>
      <c r="L70" s="345"/>
      <c r="M70" s="482"/>
      <c r="N70" s="72"/>
      <c r="O70" s="170">
        <f t="shared" si="34"/>
        <v>0</v>
      </c>
      <c r="P70" s="511"/>
      <c r="Q70" s="140"/>
      <c r="R70" s="141"/>
      <c r="S70" s="72"/>
      <c r="T70" s="170">
        <f t="shared" si="36"/>
        <v>0</v>
      </c>
      <c r="U70" s="113"/>
      <c r="V70" s="140">
        <f t="shared" si="37"/>
        <v>0</v>
      </c>
      <c r="W70" s="141"/>
      <c r="X70" s="72"/>
      <c r="Y70" s="170">
        <f t="shared" si="38"/>
        <v>0</v>
      </c>
      <c r="Z70" s="113"/>
      <c r="AA70" s="140">
        <f t="shared" si="39"/>
        <v>0</v>
      </c>
    </row>
    <row r="71" spans="1:27" ht="154.19999999999999" customHeight="1" x14ac:dyDescent="0.3">
      <c r="A71" s="282"/>
      <c r="B71" s="490"/>
      <c r="C71" s="266"/>
      <c r="D71" s="574" t="s">
        <v>895</v>
      </c>
      <c r="E71" s="488" t="s">
        <v>896</v>
      </c>
      <c r="F71" s="521" t="s">
        <v>62</v>
      </c>
      <c r="G71" s="511" t="s">
        <v>897</v>
      </c>
      <c r="H71" s="225" t="s">
        <v>898</v>
      </c>
      <c r="I71" s="511" t="s">
        <v>899</v>
      </c>
      <c r="J71" s="501">
        <v>1</v>
      </c>
      <c r="K71" s="511" t="s">
        <v>838</v>
      </c>
      <c r="L71" s="511" t="s">
        <v>846</v>
      </c>
      <c r="M71" s="511"/>
      <c r="N71" s="72"/>
      <c r="O71" s="170">
        <f t="shared" si="34"/>
        <v>0</v>
      </c>
      <c r="P71" s="511"/>
      <c r="Q71" s="140"/>
      <c r="R71" s="141"/>
      <c r="S71" s="72"/>
      <c r="T71" s="170">
        <f t="shared" si="36"/>
        <v>0</v>
      </c>
      <c r="U71" s="113"/>
      <c r="V71" s="140">
        <f t="shared" si="37"/>
        <v>0</v>
      </c>
      <c r="W71" s="141">
        <v>1520</v>
      </c>
      <c r="X71" s="72">
        <v>1562</v>
      </c>
      <c r="Y71" s="170">
        <f t="shared" si="38"/>
        <v>0.97311139564660687</v>
      </c>
      <c r="Z71" s="113"/>
      <c r="AA71" s="140">
        <f t="shared" si="39"/>
        <v>0</v>
      </c>
    </row>
    <row r="72" spans="1:27" ht="185.4" customHeight="1" x14ac:dyDescent="0.3">
      <c r="A72" s="282"/>
      <c r="B72" s="481"/>
      <c r="C72" s="266"/>
      <c r="D72" s="574" t="s">
        <v>900</v>
      </c>
      <c r="E72" s="488" t="s">
        <v>901</v>
      </c>
      <c r="F72" s="231" t="s">
        <v>842</v>
      </c>
      <c r="G72" s="215" t="s">
        <v>902</v>
      </c>
      <c r="H72" s="497" t="s">
        <v>903</v>
      </c>
      <c r="I72" s="215" t="s">
        <v>904</v>
      </c>
      <c r="J72" s="500">
        <v>1</v>
      </c>
      <c r="K72" s="215" t="s">
        <v>838</v>
      </c>
      <c r="L72" s="215" t="s">
        <v>905</v>
      </c>
      <c r="M72" s="215"/>
      <c r="N72" s="72"/>
      <c r="O72" s="170">
        <f t="shared" si="34"/>
        <v>0</v>
      </c>
      <c r="P72" s="511"/>
      <c r="Q72" s="140"/>
      <c r="R72" s="141"/>
      <c r="S72" s="72"/>
      <c r="T72" s="170">
        <f t="shared" si="36"/>
        <v>0</v>
      </c>
      <c r="U72" s="113"/>
      <c r="V72" s="140" t="s">
        <v>384</v>
      </c>
      <c r="W72" s="141">
        <v>17</v>
      </c>
      <c r="X72" s="72">
        <v>17</v>
      </c>
      <c r="Y72" s="170">
        <f t="shared" si="38"/>
        <v>1</v>
      </c>
      <c r="Z72" s="113"/>
      <c r="AA72" s="140">
        <f t="shared" si="39"/>
        <v>0</v>
      </c>
    </row>
    <row r="73" spans="1:27" ht="86.25" customHeight="1" x14ac:dyDescent="0.3">
      <c r="A73" s="282"/>
      <c r="B73" s="504" t="s">
        <v>62</v>
      </c>
      <c r="C73" s="264" t="s">
        <v>906</v>
      </c>
      <c r="D73" s="221" t="s">
        <v>907</v>
      </c>
      <c r="E73" s="488" t="s">
        <v>908</v>
      </c>
      <c r="F73" s="521" t="s">
        <v>62</v>
      </c>
      <c r="G73" s="215" t="s">
        <v>909</v>
      </c>
      <c r="H73" s="497" t="s">
        <v>910</v>
      </c>
      <c r="I73" s="215" t="s">
        <v>911</v>
      </c>
      <c r="J73" s="500">
        <v>1</v>
      </c>
      <c r="K73" s="215" t="s">
        <v>838</v>
      </c>
      <c r="L73" s="215" t="s">
        <v>846</v>
      </c>
      <c r="M73" s="215"/>
      <c r="N73" s="72"/>
      <c r="O73" s="170">
        <f t="shared" si="34"/>
        <v>0</v>
      </c>
      <c r="P73" s="521"/>
      <c r="Q73" s="140">
        <f t="shared" si="35"/>
        <v>0</v>
      </c>
      <c r="R73" s="141"/>
      <c r="S73" s="72"/>
      <c r="T73" s="170">
        <f t="shared" si="36"/>
        <v>0</v>
      </c>
      <c r="U73" s="94"/>
      <c r="V73" s="140">
        <f t="shared" si="37"/>
        <v>0</v>
      </c>
      <c r="W73" s="141">
        <v>10</v>
      </c>
      <c r="X73" s="72">
        <v>10</v>
      </c>
      <c r="Y73" s="170">
        <f t="shared" si="38"/>
        <v>1</v>
      </c>
      <c r="Z73" s="94"/>
      <c r="AA73" s="140">
        <f t="shared" si="39"/>
        <v>0</v>
      </c>
    </row>
    <row r="74" spans="1:27" ht="99.75" customHeight="1" x14ac:dyDescent="0.3">
      <c r="A74" s="282"/>
      <c r="B74" s="490"/>
      <c r="C74" s="264"/>
      <c r="D74" s="394" t="s">
        <v>912</v>
      </c>
      <c r="E74" s="486" t="s">
        <v>913</v>
      </c>
      <c r="F74" s="382" t="s">
        <v>842</v>
      </c>
      <c r="G74" s="344" t="s">
        <v>914</v>
      </c>
      <c r="H74" s="476" t="s">
        <v>915</v>
      </c>
      <c r="I74" s="344" t="s">
        <v>916</v>
      </c>
      <c r="J74" s="498">
        <v>1</v>
      </c>
      <c r="K74" s="344" t="s">
        <v>838</v>
      </c>
      <c r="L74" s="344" t="s">
        <v>846</v>
      </c>
      <c r="M74" s="344"/>
      <c r="N74" s="72"/>
      <c r="O74" s="170">
        <f t="shared" si="34"/>
        <v>0</v>
      </c>
      <c r="P74" s="510"/>
      <c r="Q74" s="140">
        <f t="shared" si="35"/>
        <v>0</v>
      </c>
      <c r="R74" s="141"/>
      <c r="S74" s="72"/>
      <c r="T74" s="170">
        <f t="shared" si="36"/>
        <v>0</v>
      </c>
      <c r="U74" s="112"/>
      <c r="V74" s="140">
        <f t="shared" si="37"/>
        <v>0</v>
      </c>
      <c r="W74" s="141">
        <v>15</v>
      </c>
      <c r="X74" s="72">
        <v>17</v>
      </c>
      <c r="Y74" s="170">
        <f t="shared" si="38"/>
        <v>0.88235294117647056</v>
      </c>
      <c r="Z74" s="112"/>
      <c r="AA74" s="140">
        <f t="shared" si="39"/>
        <v>0</v>
      </c>
    </row>
    <row r="75" spans="1:27" ht="142.5" customHeight="1" x14ac:dyDescent="0.3">
      <c r="A75" s="282"/>
      <c r="B75" s="490"/>
      <c r="C75" s="264"/>
      <c r="D75" s="395"/>
      <c r="E75" s="486"/>
      <c r="F75" s="381"/>
      <c r="G75" s="345"/>
      <c r="H75" s="475"/>
      <c r="I75" s="345"/>
      <c r="J75" s="502"/>
      <c r="K75" s="345"/>
      <c r="L75" s="345"/>
      <c r="M75" s="345"/>
      <c r="N75" s="72"/>
      <c r="O75" s="170">
        <f t="shared" si="34"/>
        <v>0</v>
      </c>
      <c r="P75" s="521"/>
      <c r="Q75" s="140">
        <f t="shared" si="35"/>
        <v>0</v>
      </c>
      <c r="R75" s="141"/>
      <c r="S75" s="72"/>
      <c r="T75" s="170">
        <f t="shared" si="36"/>
        <v>0</v>
      </c>
      <c r="U75" s="94"/>
      <c r="V75" s="140">
        <f t="shared" si="37"/>
        <v>0</v>
      </c>
      <c r="W75" s="141">
        <v>10</v>
      </c>
      <c r="X75" s="72">
        <v>10</v>
      </c>
      <c r="Y75" s="170">
        <f t="shared" si="38"/>
        <v>1</v>
      </c>
      <c r="Z75" s="94"/>
      <c r="AA75" s="140">
        <f t="shared" si="39"/>
        <v>0</v>
      </c>
    </row>
    <row r="76" spans="1:27" ht="127.2" customHeight="1" x14ac:dyDescent="0.3">
      <c r="A76" s="282"/>
      <c r="B76" s="490"/>
      <c r="C76" s="264" t="s">
        <v>917</v>
      </c>
      <c r="D76" s="574" t="s">
        <v>918</v>
      </c>
      <c r="E76" s="488" t="s">
        <v>919</v>
      </c>
      <c r="F76" s="521" t="s">
        <v>62</v>
      </c>
      <c r="G76" s="511" t="s">
        <v>920</v>
      </c>
      <c r="H76" s="225" t="s">
        <v>921</v>
      </c>
      <c r="I76" s="511" t="s">
        <v>922</v>
      </c>
      <c r="J76" s="501">
        <v>1</v>
      </c>
      <c r="K76" s="511" t="s">
        <v>838</v>
      </c>
      <c r="L76" s="511" t="s">
        <v>846</v>
      </c>
      <c r="M76" s="511"/>
      <c r="N76" s="289"/>
      <c r="O76" s="267">
        <f t="shared" si="34"/>
        <v>0</v>
      </c>
      <c r="P76" s="270"/>
      <c r="Q76" s="287">
        <f t="shared" si="35"/>
        <v>0</v>
      </c>
      <c r="R76" s="291"/>
      <c r="S76" s="292"/>
      <c r="T76" s="293">
        <f t="shared" si="36"/>
        <v>0</v>
      </c>
      <c r="U76" s="260"/>
      <c r="V76" s="286">
        <f t="shared" si="37"/>
        <v>0</v>
      </c>
      <c r="W76" s="291">
        <v>1</v>
      </c>
      <c r="X76" s="292">
        <v>1</v>
      </c>
      <c r="Y76" s="293">
        <f t="shared" si="38"/>
        <v>1</v>
      </c>
      <c r="Z76" s="260" t="s">
        <v>385</v>
      </c>
      <c r="AA76" s="286">
        <f t="shared" si="39"/>
        <v>0</v>
      </c>
    </row>
    <row r="77" spans="1:27" ht="171" customHeight="1" x14ac:dyDescent="0.3">
      <c r="A77" s="282"/>
      <c r="B77" s="490"/>
      <c r="C77" s="264"/>
      <c r="D77" s="574" t="s">
        <v>923</v>
      </c>
      <c r="E77" s="488" t="s">
        <v>924</v>
      </c>
      <c r="F77" s="521" t="s">
        <v>62</v>
      </c>
      <c r="G77" s="496" t="s">
        <v>925</v>
      </c>
      <c r="H77" s="225" t="s">
        <v>926</v>
      </c>
      <c r="I77" s="511" t="s">
        <v>927</v>
      </c>
      <c r="J77" s="501">
        <v>1</v>
      </c>
      <c r="K77" s="511" t="s">
        <v>838</v>
      </c>
      <c r="L77" s="511" t="s">
        <v>846</v>
      </c>
      <c r="M77" s="511"/>
      <c r="N77" s="290"/>
      <c r="O77" s="269"/>
      <c r="P77" s="272"/>
      <c r="Q77" s="288"/>
      <c r="R77" s="291"/>
      <c r="S77" s="292"/>
      <c r="T77" s="293"/>
      <c r="U77" s="260"/>
      <c r="V77" s="286"/>
      <c r="W77" s="291"/>
      <c r="X77" s="292"/>
      <c r="Y77" s="293"/>
      <c r="Z77" s="260"/>
      <c r="AA77" s="286"/>
    </row>
    <row r="78" spans="1:27" ht="79.2" customHeight="1" x14ac:dyDescent="0.3">
      <c r="A78" s="282"/>
      <c r="B78" s="481"/>
      <c r="C78" s="264"/>
      <c r="D78" s="392" t="s">
        <v>928</v>
      </c>
      <c r="E78" s="492" t="s">
        <v>929</v>
      </c>
      <c r="F78" s="382" t="s">
        <v>62</v>
      </c>
      <c r="G78" s="511" t="s">
        <v>930</v>
      </c>
      <c r="H78" s="225" t="s">
        <v>926</v>
      </c>
      <c r="I78" s="511" t="s">
        <v>931</v>
      </c>
      <c r="J78" s="501">
        <v>1</v>
      </c>
      <c r="K78" s="511" t="s">
        <v>838</v>
      </c>
      <c r="L78" s="511" t="s">
        <v>846</v>
      </c>
      <c r="M78" s="511"/>
      <c r="N78" s="72"/>
      <c r="O78" s="170">
        <f t="shared" ref="O78:O79" si="40">IFERROR((M78/N78),0)</f>
        <v>0</v>
      </c>
      <c r="P78" s="511"/>
      <c r="Q78" s="140">
        <f t="shared" ref="Q78:Q79" si="41">IFERROR(IF(L78="Según demanda",M78/N78,M78/L78),0)</f>
        <v>0</v>
      </c>
      <c r="R78" s="141"/>
      <c r="S78" s="72"/>
      <c r="T78" s="170">
        <f t="shared" ref="T78:T79" si="42">IFERROR((R78/S78),0)</f>
        <v>0</v>
      </c>
      <c r="U78" s="113"/>
      <c r="V78" s="140">
        <f t="shared" ref="V78:V79" si="43">IFERROR(IF(Q78="Según demanda",R78/S78,R78/Q78),0)</f>
        <v>0</v>
      </c>
      <c r="W78" s="141">
        <v>1</v>
      </c>
      <c r="X78" s="72">
        <v>1</v>
      </c>
      <c r="Y78" s="170">
        <f t="shared" ref="Y78:Y79" si="44">IFERROR((W78/X78),0)</f>
        <v>1</v>
      </c>
      <c r="Z78" s="113"/>
      <c r="AA78" s="140">
        <f t="shared" ref="AA78:AA79" si="45">IFERROR(IF(V78="Según demanda",W78/X78,W78/V78),0)</f>
        <v>0</v>
      </c>
    </row>
    <row r="79" spans="1:27" ht="142.5" customHeight="1" x14ac:dyDescent="0.3">
      <c r="A79" s="282"/>
      <c r="B79" s="504" t="s">
        <v>62</v>
      </c>
      <c r="C79" s="264"/>
      <c r="D79" s="393"/>
      <c r="E79" s="483"/>
      <c r="F79" s="380"/>
      <c r="G79" s="344" t="s">
        <v>932</v>
      </c>
      <c r="H79" s="476" t="s">
        <v>926</v>
      </c>
      <c r="I79" s="344" t="s">
        <v>933</v>
      </c>
      <c r="J79" s="498">
        <v>1</v>
      </c>
      <c r="K79" s="344" t="s">
        <v>838</v>
      </c>
      <c r="L79" s="344" t="s">
        <v>846</v>
      </c>
      <c r="M79" s="344"/>
      <c r="N79" s="289"/>
      <c r="O79" s="267">
        <f t="shared" si="40"/>
        <v>0</v>
      </c>
      <c r="P79" s="270"/>
      <c r="Q79" s="287">
        <f t="shared" si="41"/>
        <v>0</v>
      </c>
      <c r="R79" s="273"/>
      <c r="S79" s="289"/>
      <c r="T79" s="267">
        <f t="shared" si="42"/>
        <v>0</v>
      </c>
      <c r="U79" s="270"/>
      <c r="V79" s="287">
        <f t="shared" si="43"/>
        <v>0</v>
      </c>
      <c r="W79" s="273">
        <v>1</v>
      </c>
      <c r="X79" s="289">
        <v>1</v>
      </c>
      <c r="Y79" s="267">
        <f t="shared" si="44"/>
        <v>1</v>
      </c>
      <c r="Z79" s="270"/>
      <c r="AA79" s="287">
        <f t="shared" si="45"/>
        <v>0</v>
      </c>
    </row>
    <row r="80" spans="1:27" ht="71.25" customHeight="1" x14ac:dyDescent="0.3">
      <c r="A80" s="282"/>
      <c r="B80" s="490"/>
      <c r="C80" s="264"/>
      <c r="D80" s="574" t="s">
        <v>934</v>
      </c>
      <c r="E80" s="488" t="s">
        <v>935</v>
      </c>
      <c r="F80" s="521" t="s">
        <v>62</v>
      </c>
      <c r="G80" s="345"/>
      <c r="H80" s="475"/>
      <c r="I80" s="345"/>
      <c r="J80" s="502"/>
      <c r="K80" s="345"/>
      <c r="L80" s="345"/>
      <c r="M80" s="345"/>
      <c r="N80" s="388"/>
      <c r="O80" s="268"/>
      <c r="P80" s="271"/>
      <c r="Q80" s="365"/>
      <c r="R80" s="274"/>
      <c r="S80" s="388"/>
      <c r="T80" s="268"/>
      <c r="U80" s="271"/>
      <c r="V80" s="365"/>
      <c r="W80" s="274"/>
      <c r="X80" s="388"/>
      <c r="Y80" s="268"/>
      <c r="Z80" s="271"/>
      <c r="AA80" s="365"/>
    </row>
    <row r="81" spans="1:27" ht="71.25" customHeight="1" x14ac:dyDescent="0.3">
      <c r="A81" s="282"/>
      <c r="B81" s="490"/>
      <c r="C81" s="264"/>
      <c r="D81" s="222" t="s">
        <v>936</v>
      </c>
      <c r="E81" s="488" t="s">
        <v>937</v>
      </c>
      <c r="F81" s="521" t="s">
        <v>62</v>
      </c>
      <c r="G81" s="511" t="s">
        <v>938</v>
      </c>
      <c r="H81" s="225" t="s">
        <v>939</v>
      </c>
      <c r="I81" s="511" t="s">
        <v>940</v>
      </c>
      <c r="J81" s="501">
        <v>1</v>
      </c>
      <c r="K81" s="511" t="s">
        <v>838</v>
      </c>
      <c r="L81" s="511" t="s">
        <v>846</v>
      </c>
      <c r="M81" s="511"/>
      <c r="N81" s="388"/>
      <c r="O81" s="268"/>
      <c r="P81" s="271"/>
      <c r="Q81" s="365"/>
      <c r="R81" s="274"/>
      <c r="S81" s="388"/>
      <c r="T81" s="268"/>
      <c r="U81" s="271"/>
      <c r="V81" s="365"/>
      <c r="W81" s="274"/>
      <c r="X81" s="388"/>
      <c r="Y81" s="268"/>
      <c r="Z81" s="271"/>
      <c r="AA81" s="365"/>
    </row>
    <row r="82" spans="1:27" ht="57" customHeight="1" x14ac:dyDescent="0.3">
      <c r="A82" s="282"/>
      <c r="B82" s="490"/>
      <c r="C82" s="265" t="s">
        <v>941</v>
      </c>
      <c r="D82" s="118" t="s">
        <v>942</v>
      </c>
      <c r="E82" s="485" t="s">
        <v>943</v>
      </c>
      <c r="F82" s="503" t="s">
        <v>944</v>
      </c>
      <c r="G82" s="489" t="s">
        <v>945</v>
      </c>
      <c r="H82" s="476" t="s">
        <v>946</v>
      </c>
      <c r="I82" s="270" t="s">
        <v>947</v>
      </c>
      <c r="J82" s="480">
        <v>1</v>
      </c>
      <c r="K82" s="270" t="s">
        <v>838</v>
      </c>
      <c r="L82" s="270" t="s">
        <v>948</v>
      </c>
      <c r="M82" s="511"/>
      <c r="N82" s="290"/>
      <c r="O82" s="269"/>
      <c r="P82" s="272"/>
      <c r="Q82" s="288"/>
      <c r="R82" s="275"/>
      <c r="S82" s="290"/>
      <c r="T82" s="269"/>
      <c r="U82" s="272"/>
      <c r="V82" s="288"/>
      <c r="W82" s="275"/>
      <c r="X82" s="290"/>
      <c r="Y82" s="269"/>
      <c r="Z82" s="272"/>
      <c r="AA82" s="288"/>
    </row>
    <row r="83" spans="1:27" ht="55.2" x14ac:dyDescent="0.3">
      <c r="A83" s="282"/>
      <c r="B83" s="481"/>
      <c r="C83" s="265"/>
      <c r="D83" s="118" t="s">
        <v>949</v>
      </c>
      <c r="E83" s="479"/>
      <c r="F83" s="503"/>
      <c r="G83" s="495"/>
      <c r="H83" s="475"/>
      <c r="I83" s="272"/>
      <c r="J83" s="484"/>
      <c r="K83" s="272"/>
      <c r="L83" s="272"/>
      <c r="M83" s="511"/>
      <c r="N83" s="152"/>
      <c r="O83" s="156">
        <f t="shared" ref="O83:O84" si="46">IFERROR((M83/N83),0)</f>
        <v>0</v>
      </c>
      <c r="P83" s="510"/>
      <c r="Q83" s="140">
        <f t="shared" ref="Q83:Q84" si="47">IFERROR(IF(L83="Según demanda",M83/N83,M83/L83),0)</f>
        <v>0</v>
      </c>
      <c r="R83" s="147"/>
      <c r="S83" s="152"/>
      <c r="T83" s="156">
        <f t="shared" ref="T83:T84" si="48">IFERROR((R83/S83),0)</f>
        <v>0</v>
      </c>
      <c r="U83" s="112"/>
      <c r="V83" s="140">
        <f t="shared" ref="V83:V84" si="49">IFERROR(IF(Q83="Según demanda",R83/S83,R83/Q83),0)</f>
        <v>0</v>
      </c>
      <c r="W83" s="147"/>
      <c r="X83" s="152"/>
      <c r="Y83" s="156">
        <f t="shared" ref="Y83:Y84" si="50">IFERROR((W83/X83),0)</f>
        <v>0</v>
      </c>
      <c r="Z83" s="112"/>
      <c r="AA83" s="140">
        <f t="shared" ref="AA83:AA84" si="51">IFERROR(IF(V83="Según demanda",W83/X83,W83/V83),0)</f>
        <v>0</v>
      </c>
    </row>
    <row r="84" spans="1:27" ht="55.2" customHeight="1" x14ac:dyDescent="0.3">
      <c r="A84" s="282"/>
      <c r="B84" s="504" t="s">
        <v>62</v>
      </c>
      <c r="C84" s="265"/>
      <c r="D84" s="396" t="s">
        <v>950</v>
      </c>
      <c r="E84" s="479"/>
      <c r="F84" s="503"/>
      <c r="G84" s="505" t="s">
        <v>951</v>
      </c>
      <c r="H84" s="225" t="s">
        <v>952</v>
      </c>
      <c r="I84" s="510" t="s">
        <v>953</v>
      </c>
      <c r="J84" s="493">
        <v>1</v>
      </c>
      <c r="K84" s="510" t="s">
        <v>838</v>
      </c>
      <c r="L84" s="510" t="s">
        <v>948</v>
      </c>
      <c r="M84" s="511"/>
      <c r="N84" s="369"/>
      <c r="O84" s="372">
        <f t="shared" si="46"/>
        <v>0</v>
      </c>
      <c r="P84" s="270"/>
      <c r="Q84" s="287">
        <f t="shared" si="47"/>
        <v>0</v>
      </c>
      <c r="R84" s="366"/>
      <c r="S84" s="369"/>
      <c r="T84" s="372">
        <f t="shared" si="48"/>
        <v>0</v>
      </c>
      <c r="U84" s="270"/>
      <c r="V84" s="287">
        <f t="shared" si="49"/>
        <v>0</v>
      </c>
      <c r="W84" s="366">
        <v>0</v>
      </c>
      <c r="X84" s="369">
        <v>0</v>
      </c>
      <c r="Y84" s="372">
        <f t="shared" si="50"/>
        <v>0</v>
      </c>
      <c r="Z84" s="270"/>
      <c r="AA84" s="287">
        <f t="shared" si="51"/>
        <v>0</v>
      </c>
    </row>
    <row r="85" spans="1:27" ht="14.4" customHeight="1" x14ac:dyDescent="0.3">
      <c r="A85" s="282"/>
      <c r="B85" s="490"/>
      <c r="C85" s="265"/>
      <c r="D85" s="397"/>
      <c r="E85" s="479"/>
      <c r="F85" s="503"/>
      <c r="G85" s="270" t="s">
        <v>954</v>
      </c>
      <c r="H85" s="476" t="s">
        <v>955</v>
      </c>
      <c r="I85" s="270" t="s">
        <v>956</v>
      </c>
      <c r="J85" s="480">
        <v>1</v>
      </c>
      <c r="K85" s="270" t="s">
        <v>838</v>
      </c>
      <c r="L85" s="270" t="s">
        <v>846</v>
      </c>
      <c r="M85" s="344"/>
      <c r="N85" s="370"/>
      <c r="O85" s="373"/>
      <c r="P85" s="271"/>
      <c r="Q85" s="365"/>
      <c r="R85" s="367"/>
      <c r="S85" s="370"/>
      <c r="T85" s="373"/>
      <c r="U85" s="271"/>
      <c r="V85" s="365"/>
      <c r="W85" s="367"/>
      <c r="X85" s="370"/>
      <c r="Y85" s="373"/>
      <c r="Z85" s="271"/>
      <c r="AA85" s="365"/>
    </row>
    <row r="86" spans="1:27" ht="14.4" customHeight="1" x14ac:dyDescent="0.3">
      <c r="A86" s="282"/>
      <c r="B86" s="490"/>
      <c r="C86" s="265"/>
      <c r="D86" s="396" t="s">
        <v>957</v>
      </c>
      <c r="E86" s="479"/>
      <c r="F86" s="503"/>
      <c r="G86" s="271"/>
      <c r="H86" s="507"/>
      <c r="I86" s="271"/>
      <c r="J86" s="494"/>
      <c r="K86" s="271"/>
      <c r="L86" s="271"/>
      <c r="M86" s="375"/>
      <c r="N86" s="370"/>
      <c r="O86" s="373"/>
      <c r="P86" s="271"/>
      <c r="Q86" s="365"/>
      <c r="R86" s="367"/>
      <c r="S86" s="370"/>
      <c r="T86" s="373"/>
      <c r="U86" s="271"/>
      <c r="V86" s="365"/>
      <c r="W86" s="367"/>
      <c r="X86" s="370"/>
      <c r="Y86" s="373"/>
      <c r="Z86" s="271"/>
      <c r="AA86" s="365"/>
    </row>
    <row r="87" spans="1:27" ht="34.950000000000003" customHeight="1" x14ac:dyDescent="0.3">
      <c r="A87" s="282"/>
      <c r="B87" s="481"/>
      <c r="C87" s="265"/>
      <c r="D87" s="397"/>
      <c r="E87" s="499"/>
      <c r="F87" s="503"/>
      <c r="G87" s="272"/>
      <c r="H87" s="507"/>
      <c r="I87" s="271"/>
      <c r="J87" s="494"/>
      <c r="K87" s="271"/>
      <c r="L87" s="271"/>
      <c r="M87" s="375"/>
      <c r="N87" s="371"/>
      <c r="O87" s="374"/>
      <c r="P87" s="272"/>
      <c r="Q87" s="288"/>
      <c r="R87" s="368"/>
      <c r="S87" s="371"/>
      <c r="T87" s="374"/>
      <c r="U87" s="272"/>
      <c r="V87" s="288"/>
      <c r="W87" s="368"/>
      <c r="X87" s="371"/>
      <c r="Y87" s="374"/>
      <c r="Z87" s="272"/>
      <c r="AA87" s="288"/>
    </row>
    <row r="88" spans="1:27" ht="14.4" customHeight="1" x14ac:dyDescent="0.3">
      <c r="A88" s="282"/>
      <c r="B88" s="654" t="s">
        <v>371</v>
      </c>
      <c r="C88" s="655" t="s">
        <v>941</v>
      </c>
      <c r="D88" s="656" t="s">
        <v>1024</v>
      </c>
      <c r="E88" s="654" t="s">
        <v>1025</v>
      </c>
      <c r="F88" s="654" t="s">
        <v>946</v>
      </c>
      <c r="G88" s="654">
        <v>45</v>
      </c>
      <c r="H88" s="657">
        <v>0</v>
      </c>
      <c r="I88" s="658">
        <v>0</v>
      </c>
      <c r="J88" s="659">
        <f>IFERROR((#REF!/#REF!),0)</f>
        <v>0</v>
      </c>
      <c r="K88" s="660" t="s">
        <v>1026</v>
      </c>
      <c r="L88" s="661">
        <f>IFERROR(IF(G88="Según demanda",#REF!/#REF!,#REF!/G88),0)</f>
        <v>0</v>
      </c>
      <c r="M88" s="662"/>
      <c r="N88" s="663"/>
      <c r="O88" s="659">
        <f>IFERROR((#REF!/#REF!),0)</f>
        <v>0</v>
      </c>
      <c r="P88" s="660"/>
      <c r="Q88" s="661">
        <f>IFERROR(IF(L88="Según demanda",#REF!/#REF!,#REF!/L88),0)</f>
        <v>0</v>
      </c>
      <c r="R88" s="662"/>
      <c r="S88" s="663"/>
      <c r="T88" s="659">
        <f>IFERROR((#REF!/#REF!),0)</f>
        <v>0</v>
      </c>
      <c r="U88" s="660"/>
      <c r="V88" s="661">
        <f>IFERROR(IF(Q88="Según demanda",#REF!/#REF!,#REF!/Q88),0)</f>
        <v>0</v>
      </c>
      <c r="W88" s="366"/>
      <c r="X88" s="369"/>
      <c r="Y88" s="372">
        <f>IFERROR((#REF!/#REF!),0)</f>
        <v>0</v>
      </c>
      <c r="Z88" s="270"/>
      <c r="AA88" s="287">
        <f>IFERROR(IF(V88="Según demanda",#REF!/#REF!,#REF!/V88),0)</f>
        <v>0</v>
      </c>
    </row>
    <row r="89" spans="1:27" x14ac:dyDescent="0.3">
      <c r="A89" s="282"/>
      <c r="B89" s="654"/>
      <c r="C89" s="664"/>
      <c r="D89" s="656"/>
      <c r="E89" s="654"/>
      <c r="F89" s="654"/>
      <c r="G89" s="654"/>
      <c r="H89" s="657"/>
      <c r="I89" s="658"/>
      <c r="J89" s="665"/>
      <c r="K89" s="666"/>
      <c r="L89" s="667"/>
      <c r="M89" s="668"/>
      <c r="N89" s="669"/>
      <c r="O89" s="665"/>
      <c r="P89" s="666"/>
      <c r="Q89" s="667"/>
      <c r="R89" s="668"/>
      <c r="S89" s="669"/>
      <c r="T89" s="665"/>
      <c r="U89" s="666"/>
      <c r="V89" s="667"/>
      <c r="W89" s="368"/>
      <c r="X89" s="371"/>
      <c r="Y89" s="374"/>
      <c r="Z89" s="272"/>
      <c r="AA89" s="288"/>
    </row>
    <row r="90" spans="1:27" ht="41.4" x14ac:dyDescent="0.3">
      <c r="A90" s="282"/>
      <c r="B90" s="654"/>
      <c r="C90" s="664"/>
      <c r="D90" s="656"/>
      <c r="E90" s="654"/>
      <c r="F90" s="522" t="s">
        <v>1027</v>
      </c>
      <c r="G90" s="526">
        <v>45</v>
      </c>
      <c r="H90" s="670">
        <v>0</v>
      </c>
      <c r="I90" s="524">
        <v>0</v>
      </c>
      <c r="J90" s="671">
        <f t="shared" ref="J90:J93" si="52">IFERROR((H90/I90),0)</f>
        <v>0</v>
      </c>
      <c r="K90" s="672" t="s">
        <v>1028</v>
      </c>
      <c r="L90" s="671">
        <f t="shared" ref="L90:L93" si="53">IFERROR((J90/K90),0)</f>
        <v>0</v>
      </c>
      <c r="M90" s="673"/>
      <c r="N90" s="674"/>
      <c r="O90" s="671">
        <f t="shared" ref="O90:O95" si="54">IFERROR((M90/N90),0)</f>
        <v>0</v>
      </c>
      <c r="P90" s="675"/>
      <c r="Q90" s="676">
        <f t="shared" ref="Q90:Q92" si="55">IFERROR(IF(L90="Según demanda",M90/N90,M90/L90),0)</f>
        <v>0</v>
      </c>
      <c r="R90" s="673"/>
      <c r="S90" s="674"/>
      <c r="T90" s="671">
        <f t="shared" ref="T90:T93" si="56">IFERROR((R90/S90),0)</f>
        <v>0</v>
      </c>
      <c r="U90" s="675"/>
      <c r="V90" s="676">
        <f t="shared" ref="V90:V92" si="57">IFERROR(IF(Q90="Según demanda",R90/S90,R90/Q90),0)</f>
        <v>0</v>
      </c>
      <c r="W90" s="148"/>
      <c r="X90" s="149"/>
      <c r="Y90" s="115">
        <f t="shared" ref="Y90:Y93" si="58">IFERROR((W90/X90),0)</f>
        <v>0</v>
      </c>
      <c r="Z90" s="78"/>
      <c r="AA90" s="146">
        <f t="shared" ref="AA90:AA92" si="59">IFERROR(IF(V90="Según demanda",W90/X90,W90/V90),0)</f>
        <v>0</v>
      </c>
    </row>
    <row r="91" spans="1:27" ht="55.2" customHeight="1" x14ac:dyDescent="0.3">
      <c r="A91" s="282"/>
      <c r="B91" s="654"/>
      <c r="C91" s="664"/>
      <c r="D91" s="677"/>
      <c r="E91" s="654"/>
      <c r="F91" s="660" t="s">
        <v>1029</v>
      </c>
      <c r="G91" s="678">
        <v>45</v>
      </c>
      <c r="H91" s="662">
        <v>0</v>
      </c>
      <c r="I91" s="679">
        <v>0</v>
      </c>
      <c r="J91" s="671">
        <f t="shared" si="52"/>
        <v>0</v>
      </c>
      <c r="K91" s="672"/>
      <c r="L91" s="671">
        <f t="shared" si="53"/>
        <v>0</v>
      </c>
      <c r="M91" s="673"/>
      <c r="N91" s="674"/>
      <c r="O91" s="671">
        <f t="shared" si="54"/>
        <v>0</v>
      </c>
      <c r="P91" s="675"/>
      <c r="Q91" s="676">
        <f t="shared" si="55"/>
        <v>0</v>
      </c>
      <c r="R91" s="673"/>
      <c r="S91" s="674"/>
      <c r="T91" s="671">
        <f t="shared" si="56"/>
        <v>0</v>
      </c>
      <c r="U91" s="675"/>
      <c r="V91" s="676">
        <f t="shared" si="57"/>
        <v>0</v>
      </c>
      <c r="W91" s="148"/>
      <c r="X91" s="149"/>
      <c r="Y91" s="115">
        <f t="shared" si="58"/>
        <v>0</v>
      </c>
      <c r="Z91" s="78"/>
      <c r="AA91" s="146">
        <f t="shared" si="59"/>
        <v>0</v>
      </c>
    </row>
    <row r="92" spans="1:27" ht="14.4" customHeight="1" x14ac:dyDescent="0.3">
      <c r="A92" s="282"/>
      <c r="B92" s="654"/>
      <c r="C92" s="664"/>
      <c r="D92" s="680" t="s">
        <v>1030</v>
      </c>
      <c r="E92" s="654"/>
      <c r="F92" s="666"/>
      <c r="G92" s="681"/>
      <c r="H92" s="668"/>
      <c r="I92" s="682"/>
      <c r="J92" s="671">
        <f t="shared" si="52"/>
        <v>0</v>
      </c>
      <c r="K92" s="672"/>
      <c r="L92" s="671">
        <f t="shared" si="53"/>
        <v>0</v>
      </c>
      <c r="M92" s="673"/>
      <c r="N92" s="674"/>
      <c r="O92" s="671">
        <f t="shared" si="54"/>
        <v>0</v>
      </c>
      <c r="P92" s="675"/>
      <c r="Q92" s="676">
        <f t="shared" si="55"/>
        <v>0</v>
      </c>
      <c r="R92" s="673"/>
      <c r="S92" s="674"/>
      <c r="T92" s="671">
        <f t="shared" si="56"/>
        <v>0</v>
      </c>
      <c r="U92" s="675"/>
      <c r="V92" s="676">
        <f t="shared" si="57"/>
        <v>0</v>
      </c>
      <c r="W92" s="148"/>
      <c r="X92" s="149"/>
      <c r="Y92" s="115">
        <f t="shared" si="58"/>
        <v>0</v>
      </c>
      <c r="Z92" s="78"/>
      <c r="AA92" s="146">
        <f t="shared" si="59"/>
        <v>0</v>
      </c>
    </row>
    <row r="93" spans="1:27" ht="14.4" customHeight="1" x14ac:dyDescent="0.3">
      <c r="A93" s="282"/>
      <c r="B93" s="654"/>
      <c r="C93" s="664"/>
      <c r="D93" s="680"/>
      <c r="E93" s="654"/>
      <c r="F93" s="654" t="s">
        <v>1029</v>
      </c>
      <c r="G93" s="678">
        <v>45</v>
      </c>
      <c r="H93" s="657">
        <v>0</v>
      </c>
      <c r="I93" s="658">
        <v>0</v>
      </c>
      <c r="J93" s="659">
        <f t="shared" si="52"/>
        <v>0</v>
      </c>
      <c r="K93" s="683"/>
      <c r="L93" s="659">
        <f t="shared" si="53"/>
        <v>0</v>
      </c>
      <c r="M93" s="662"/>
      <c r="N93" s="663"/>
      <c r="O93" s="659">
        <f t="shared" si="54"/>
        <v>0</v>
      </c>
      <c r="P93" s="660"/>
      <c r="Q93" s="661">
        <v>0</v>
      </c>
      <c r="R93" s="662"/>
      <c r="S93" s="663"/>
      <c r="T93" s="659">
        <f t="shared" si="56"/>
        <v>0</v>
      </c>
      <c r="U93" s="660"/>
      <c r="V93" s="661">
        <v>0</v>
      </c>
      <c r="W93" s="366"/>
      <c r="X93" s="369"/>
      <c r="Y93" s="372">
        <f t="shared" si="58"/>
        <v>0</v>
      </c>
      <c r="Z93" s="270"/>
      <c r="AA93" s="287">
        <v>0</v>
      </c>
    </row>
    <row r="94" spans="1:27" x14ac:dyDescent="0.3">
      <c r="A94" s="282"/>
      <c r="B94" s="654"/>
      <c r="C94" s="664"/>
      <c r="D94" s="680"/>
      <c r="E94" s="654"/>
      <c r="F94" s="654"/>
      <c r="G94" s="681"/>
      <c r="H94" s="657"/>
      <c r="I94" s="658"/>
      <c r="J94" s="665"/>
      <c r="K94" s="677"/>
      <c r="L94" s="665"/>
      <c r="M94" s="668"/>
      <c r="N94" s="669"/>
      <c r="O94" s="665"/>
      <c r="P94" s="666"/>
      <c r="Q94" s="667"/>
      <c r="R94" s="668"/>
      <c r="S94" s="669"/>
      <c r="T94" s="665"/>
      <c r="U94" s="666"/>
      <c r="V94" s="667"/>
      <c r="W94" s="368"/>
      <c r="X94" s="371"/>
      <c r="Y94" s="374"/>
      <c r="Z94" s="272"/>
      <c r="AA94" s="288"/>
    </row>
    <row r="95" spans="1:27" ht="14.4" customHeight="1" x14ac:dyDescent="0.3">
      <c r="A95" s="282"/>
      <c r="B95" s="654"/>
      <c r="C95" s="664"/>
      <c r="D95" s="680"/>
      <c r="E95" s="654"/>
      <c r="F95" s="654"/>
      <c r="G95" s="678">
        <v>45</v>
      </c>
      <c r="H95" s="657">
        <v>0</v>
      </c>
      <c r="I95" s="658">
        <v>0</v>
      </c>
      <c r="J95" s="659">
        <f t="shared" ref="J95" si="60">IFERROR((H95/I95),0)</f>
        <v>0</v>
      </c>
      <c r="K95" s="683"/>
      <c r="L95" s="659">
        <f t="shared" ref="L95" si="61">IFERROR((J95/K95),0)</f>
        <v>0</v>
      </c>
      <c r="M95" s="662"/>
      <c r="N95" s="662"/>
      <c r="O95" s="659">
        <f t="shared" si="54"/>
        <v>0</v>
      </c>
      <c r="P95" s="662"/>
      <c r="Q95" s="662">
        <v>0</v>
      </c>
      <c r="R95" s="662"/>
      <c r="S95" s="662"/>
      <c r="T95" s="659">
        <f t="shared" ref="T95" si="62">IFERROR((R95/S95),0)</f>
        <v>0</v>
      </c>
      <c r="U95" s="662"/>
      <c r="V95" s="662">
        <v>0</v>
      </c>
      <c r="W95" s="366"/>
      <c r="X95" s="366"/>
      <c r="Y95" s="372">
        <f t="shared" ref="Y95" si="63">IFERROR((W95/X95),0)</f>
        <v>0</v>
      </c>
      <c r="Z95" s="366"/>
      <c r="AA95" s="366">
        <v>0</v>
      </c>
    </row>
    <row r="96" spans="1:27" x14ac:dyDescent="0.3">
      <c r="A96" s="390"/>
      <c r="B96" s="654"/>
      <c r="C96" s="684"/>
      <c r="D96" s="680"/>
      <c r="E96" s="654"/>
      <c r="F96" s="654"/>
      <c r="G96" s="681"/>
      <c r="H96" s="657"/>
      <c r="I96" s="658"/>
      <c r="J96" s="665"/>
      <c r="K96" s="677"/>
      <c r="L96" s="665"/>
      <c r="M96" s="668"/>
      <c r="N96" s="668"/>
      <c r="O96" s="665"/>
      <c r="P96" s="668"/>
      <c r="Q96" s="668"/>
      <c r="R96" s="668"/>
      <c r="S96" s="668"/>
      <c r="T96" s="665"/>
      <c r="U96" s="668"/>
      <c r="V96" s="668"/>
      <c r="W96" s="368"/>
      <c r="X96" s="368"/>
      <c r="Y96" s="374"/>
      <c r="Z96" s="368"/>
      <c r="AA96" s="368"/>
    </row>
    <row r="97" spans="1:27" ht="14.4" customHeight="1" x14ac:dyDescent="0.3">
      <c r="A97" s="379" t="s">
        <v>380</v>
      </c>
      <c r="B97" s="262" t="s">
        <v>53</v>
      </c>
      <c r="C97" s="402" t="s">
        <v>526</v>
      </c>
      <c r="D97" s="263" t="s">
        <v>527</v>
      </c>
      <c r="E97" s="263" t="s">
        <v>528</v>
      </c>
      <c r="F97" s="263" t="s">
        <v>529</v>
      </c>
      <c r="G97" s="398">
        <v>12</v>
      </c>
      <c r="H97" s="363"/>
      <c r="I97" s="289"/>
      <c r="J97" s="361">
        <f>IFERROR((H97/I97),0)</f>
        <v>0</v>
      </c>
      <c r="K97" s="358"/>
      <c r="L97" s="356">
        <f>IFERROR(IF(G97="Según demanda",H97/I97,H97/G97),0)</f>
        <v>0</v>
      </c>
      <c r="M97" s="363"/>
      <c r="N97" s="289"/>
      <c r="O97" s="361">
        <f>IFERROR((M97/N97),0)</f>
        <v>0</v>
      </c>
      <c r="P97" s="358"/>
      <c r="Q97" s="356">
        <f>IFERROR(IF(G97="Según demanda",(M97+H97)/(I97+N97),(M97+H97)/G97),0)</f>
        <v>0</v>
      </c>
      <c r="R97" s="363"/>
      <c r="S97" s="289"/>
      <c r="T97" s="361">
        <f>IFERROR((R97/S97),0)</f>
        <v>0</v>
      </c>
      <c r="U97" s="358"/>
      <c r="V97" s="356">
        <f t="shared" ref="V97:V110" si="64">IFERROR(IF(G97="Según demanda",(R97+M97+H97)/(I97+N97+S97),(R97+M97+H97)/G97),0)</f>
        <v>0</v>
      </c>
      <c r="W97" s="377"/>
      <c r="X97" s="289"/>
      <c r="Y97" s="361">
        <f>IFERROR((W97/X97),0)</f>
        <v>0</v>
      </c>
      <c r="Z97" s="358"/>
      <c r="AA97" s="356">
        <f>IFERROR(IF(G97="Según demanda",(W97+R97+M97+H97)/(I97+N97+S97+X97),(W97+R97+M97+H97)/G97),0)</f>
        <v>0</v>
      </c>
    </row>
    <row r="98" spans="1:27" ht="72.599999999999994" customHeight="1" x14ac:dyDescent="0.3">
      <c r="A98" s="383"/>
      <c r="B98" s="262"/>
      <c r="C98" s="402"/>
      <c r="D98" s="263"/>
      <c r="E98" s="263"/>
      <c r="F98" s="263"/>
      <c r="G98" s="399"/>
      <c r="H98" s="364"/>
      <c r="I98" s="290"/>
      <c r="J98" s="362"/>
      <c r="K98" s="360"/>
      <c r="L98" s="357"/>
      <c r="M98" s="364"/>
      <c r="N98" s="290"/>
      <c r="O98" s="362"/>
      <c r="P98" s="360"/>
      <c r="Q98" s="357"/>
      <c r="R98" s="364"/>
      <c r="S98" s="290"/>
      <c r="T98" s="362"/>
      <c r="U98" s="360"/>
      <c r="V98" s="357">
        <f t="shared" si="64"/>
        <v>0</v>
      </c>
      <c r="W98" s="378"/>
      <c r="X98" s="290"/>
      <c r="Y98" s="362"/>
      <c r="Z98" s="360"/>
      <c r="AA98" s="357"/>
    </row>
    <row r="99" spans="1:27" ht="55.2" customHeight="1" x14ac:dyDescent="0.3">
      <c r="A99" s="383"/>
      <c r="B99" s="262" t="s">
        <v>54</v>
      </c>
      <c r="C99" s="402" t="s">
        <v>530</v>
      </c>
      <c r="D99" s="263" t="s">
        <v>531</v>
      </c>
      <c r="E99" s="263" t="s">
        <v>532</v>
      </c>
      <c r="F99" s="113" t="s">
        <v>533</v>
      </c>
      <c r="G99" s="128" t="s">
        <v>496</v>
      </c>
      <c r="H99" s="79"/>
      <c r="I99" s="69"/>
      <c r="J99" s="27">
        <f t="shared" ref="J99:J128" si="65">IFERROR((H99/I99),0)</f>
        <v>0</v>
      </c>
      <c r="K99" s="76"/>
      <c r="L99" s="80">
        <f t="shared" ref="L99:L110" si="66">IFERROR(IF(G99="Según demanda",H99/I99,H99/G99),0)</f>
        <v>0</v>
      </c>
      <c r="M99" s="79"/>
      <c r="N99" s="69"/>
      <c r="O99" s="27">
        <f t="shared" ref="O99:O110" si="67">IFERROR((M99/N99),0)</f>
        <v>0</v>
      </c>
      <c r="P99" s="76"/>
      <c r="Q99" s="80">
        <f t="shared" ref="Q99:Q110" si="68">IFERROR(IF(G99="Según demanda",(M99+H99)/(I99+N99),(M99+H99)/G99),0)</f>
        <v>0</v>
      </c>
      <c r="R99" s="79"/>
      <c r="S99" s="69"/>
      <c r="T99" s="27">
        <f t="shared" ref="T99:T110" si="69">IFERROR((R99/S99),0)</f>
        <v>0</v>
      </c>
      <c r="U99" s="76"/>
      <c r="V99" s="102">
        <f t="shared" si="64"/>
        <v>0</v>
      </c>
      <c r="W99" s="79"/>
      <c r="X99" s="69"/>
      <c r="Y99" s="27">
        <f t="shared" ref="Y99:Y110" si="70">IFERROR((W99/X99),0)</f>
        <v>0</v>
      </c>
      <c r="Z99" s="76"/>
      <c r="AA99" s="80">
        <f t="shared" ref="AA99:AA109" si="71">IFERROR(IF(G99="Según demanda",(W99+R99+M99+H99)/(I99+N99+S99+X99),(W99+R99+M99+H99)/G99),0)</f>
        <v>0</v>
      </c>
    </row>
    <row r="100" spans="1:27" ht="41.4" x14ac:dyDescent="0.3">
      <c r="A100" s="383"/>
      <c r="B100" s="262"/>
      <c r="C100" s="402"/>
      <c r="D100" s="263"/>
      <c r="E100" s="263"/>
      <c r="F100" s="113" t="s">
        <v>534</v>
      </c>
      <c r="G100" s="128" t="s">
        <v>496</v>
      </c>
      <c r="H100" s="79"/>
      <c r="I100" s="69"/>
      <c r="J100" s="27">
        <f t="shared" si="65"/>
        <v>0</v>
      </c>
      <c r="K100" s="76"/>
      <c r="L100" s="80">
        <f t="shared" si="66"/>
        <v>0</v>
      </c>
      <c r="M100" s="79"/>
      <c r="N100" s="69"/>
      <c r="O100" s="27">
        <f t="shared" si="67"/>
        <v>0</v>
      </c>
      <c r="P100" s="76"/>
      <c r="Q100" s="80">
        <f t="shared" si="68"/>
        <v>0</v>
      </c>
      <c r="R100" s="79"/>
      <c r="S100" s="69"/>
      <c r="T100" s="27">
        <f t="shared" si="69"/>
        <v>0</v>
      </c>
      <c r="U100" s="76"/>
      <c r="V100" s="103">
        <f t="shared" si="64"/>
        <v>0</v>
      </c>
      <c r="W100" s="79"/>
      <c r="X100" s="69"/>
      <c r="Y100" s="27">
        <f t="shared" si="70"/>
        <v>0</v>
      </c>
      <c r="Z100" s="76"/>
      <c r="AA100" s="80">
        <f t="shared" si="71"/>
        <v>0</v>
      </c>
    </row>
    <row r="101" spans="1:27" ht="69" x14ac:dyDescent="0.3">
      <c r="A101" s="383"/>
      <c r="B101" s="174" t="s">
        <v>55</v>
      </c>
      <c r="C101" s="206" t="s">
        <v>535</v>
      </c>
      <c r="D101" s="113" t="s">
        <v>536</v>
      </c>
      <c r="E101" s="113" t="s">
        <v>537</v>
      </c>
      <c r="F101" s="113" t="s">
        <v>538</v>
      </c>
      <c r="G101" s="128">
        <v>1</v>
      </c>
      <c r="H101" s="79"/>
      <c r="I101" s="69"/>
      <c r="J101" s="27">
        <f t="shared" si="65"/>
        <v>0</v>
      </c>
      <c r="K101" s="76"/>
      <c r="L101" s="80">
        <f t="shared" si="66"/>
        <v>0</v>
      </c>
      <c r="M101" s="79"/>
      <c r="N101" s="69"/>
      <c r="O101" s="27">
        <f t="shared" si="67"/>
        <v>0</v>
      </c>
      <c r="P101" s="76"/>
      <c r="Q101" s="80">
        <f t="shared" si="68"/>
        <v>0</v>
      </c>
      <c r="R101" s="79"/>
      <c r="S101" s="69"/>
      <c r="T101" s="27">
        <f t="shared" si="69"/>
        <v>0</v>
      </c>
      <c r="U101" s="76"/>
      <c r="V101" s="102">
        <f t="shared" si="64"/>
        <v>0</v>
      </c>
      <c r="W101" s="129"/>
      <c r="X101" s="76"/>
      <c r="Y101" s="27">
        <f t="shared" si="70"/>
        <v>0</v>
      </c>
      <c r="Z101" s="76"/>
      <c r="AA101" s="80">
        <f t="shared" si="71"/>
        <v>0</v>
      </c>
    </row>
    <row r="102" spans="1:27" ht="41.4" customHeight="1" x14ac:dyDescent="0.3">
      <c r="A102" s="383"/>
      <c r="B102" s="174" t="s">
        <v>56</v>
      </c>
      <c r="C102" s="400" t="s">
        <v>539</v>
      </c>
      <c r="D102" s="113" t="s">
        <v>540</v>
      </c>
      <c r="E102" s="112" t="s">
        <v>541</v>
      </c>
      <c r="F102" s="113" t="s">
        <v>465</v>
      </c>
      <c r="G102" s="128" t="s">
        <v>496</v>
      </c>
      <c r="H102" s="79"/>
      <c r="I102" s="72"/>
      <c r="J102" s="27">
        <f t="shared" si="65"/>
        <v>0</v>
      </c>
      <c r="K102" s="358"/>
      <c r="L102" s="80">
        <f t="shared" si="66"/>
        <v>0</v>
      </c>
      <c r="M102" s="79"/>
      <c r="N102" s="72"/>
      <c r="O102" s="27">
        <f t="shared" si="67"/>
        <v>0</v>
      </c>
      <c r="P102" s="358"/>
      <c r="Q102" s="80">
        <f t="shared" si="68"/>
        <v>0</v>
      </c>
      <c r="R102" s="79"/>
      <c r="S102" s="72"/>
      <c r="T102" s="27">
        <f t="shared" si="69"/>
        <v>0</v>
      </c>
      <c r="U102" s="358"/>
      <c r="V102" s="103">
        <f t="shared" si="64"/>
        <v>0</v>
      </c>
      <c r="W102" s="79"/>
      <c r="X102" s="72"/>
      <c r="Y102" s="27">
        <f t="shared" si="70"/>
        <v>0</v>
      </c>
      <c r="Z102" s="358"/>
      <c r="AA102" s="80">
        <f t="shared" si="71"/>
        <v>0</v>
      </c>
    </row>
    <row r="103" spans="1:27" ht="96.6" x14ac:dyDescent="0.3">
      <c r="A103" s="383"/>
      <c r="B103" s="136" t="s">
        <v>57</v>
      </c>
      <c r="C103" s="400"/>
      <c r="D103" s="113" t="s">
        <v>542</v>
      </c>
      <c r="E103" s="112" t="s">
        <v>543</v>
      </c>
      <c r="F103" s="113" t="s">
        <v>465</v>
      </c>
      <c r="G103" s="128" t="s">
        <v>496</v>
      </c>
      <c r="H103" s="79"/>
      <c r="I103" s="72"/>
      <c r="J103" s="27">
        <f t="shared" si="65"/>
        <v>0</v>
      </c>
      <c r="K103" s="359"/>
      <c r="L103" s="80">
        <f t="shared" si="66"/>
        <v>0</v>
      </c>
      <c r="M103" s="79"/>
      <c r="N103" s="72"/>
      <c r="O103" s="27">
        <f t="shared" si="67"/>
        <v>0</v>
      </c>
      <c r="P103" s="359"/>
      <c r="Q103" s="80">
        <f t="shared" si="68"/>
        <v>0</v>
      </c>
      <c r="R103" s="79"/>
      <c r="S103" s="72"/>
      <c r="T103" s="27">
        <f t="shared" si="69"/>
        <v>0</v>
      </c>
      <c r="U103" s="359"/>
      <c r="V103" s="102">
        <f t="shared" si="64"/>
        <v>0</v>
      </c>
      <c r="W103" s="79"/>
      <c r="X103" s="72"/>
      <c r="Y103" s="27">
        <f t="shared" si="70"/>
        <v>0</v>
      </c>
      <c r="Z103" s="359"/>
      <c r="AA103" s="80">
        <f t="shared" si="71"/>
        <v>0</v>
      </c>
    </row>
    <row r="104" spans="1:27" ht="41.4" x14ac:dyDescent="0.3">
      <c r="A104" s="383"/>
      <c r="B104" s="136" t="s">
        <v>57</v>
      </c>
      <c r="C104" s="400"/>
      <c r="D104" s="113" t="s">
        <v>544</v>
      </c>
      <c r="E104" s="112" t="s">
        <v>545</v>
      </c>
      <c r="F104" s="113" t="s">
        <v>465</v>
      </c>
      <c r="G104" s="128" t="s">
        <v>496</v>
      </c>
      <c r="H104" s="79"/>
      <c r="I104" s="72"/>
      <c r="J104" s="27">
        <f t="shared" si="65"/>
        <v>0</v>
      </c>
      <c r="K104" s="359"/>
      <c r="L104" s="80">
        <f t="shared" si="66"/>
        <v>0</v>
      </c>
      <c r="M104" s="79"/>
      <c r="N104" s="72"/>
      <c r="O104" s="27">
        <f t="shared" si="67"/>
        <v>0</v>
      </c>
      <c r="P104" s="359"/>
      <c r="Q104" s="80">
        <f t="shared" si="68"/>
        <v>0</v>
      </c>
      <c r="R104" s="79"/>
      <c r="S104" s="72"/>
      <c r="T104" s="27">
        <f t="shared" si="69"/>
        <v>0</v>
      </c>
      <c r="U104" s="359"/>
      <c r="V104" s="103">
        <f t="shared" si="64"/>
        <v>0</v>
      </c>
      <c r="W104" s="79"/>
      <c r="X104" s="72"/>
      <c r="Y104" s="27">
        <f t="shared" si="70"/>
        <v>0</v>
      </c>
      <c r="Z104" s="359"/>
      <c r="AA104" s="80">
        <f t="shared" si="71"/>
        <v>0</v>
      </c>
    </row>
    <row r="105" spans="1:27" ht="55.2" x14ac:dyDescent="0.3">
      <c r="A105" s="383"/>
      <c r="B105" s="136" t="s">
        <v>58</v>
      </c>
      <c r="C105" s="400"/>
      <c r="D105" s="113" t="s">
        <v>546</v>
      </c>
      <c r="E105" s="112" t="s">
        <v>547</v>
      </c>
      <c r="F105" s="113" t="s">
        <v>465</v>
      </c>
      <c r="G105" s="128" t="s">
        <v>496</v>
      </c>
      <c r="H105" s="79"/>
      <c r="I105" s="72"/>
      <c r="J105" s="27">
        <f t="shared" si="65"/>
        <v>0</v>
      </c>
      <c r="K105" s="359"/>
      <c r="L105" s="80">
        <f t="shared" si="66"/>
        <v>0</v>
      </c>
      <c r="M105" s="79"/>
      <c r="N105" s="72"/>
      <c r="O105" s="27">
        <f t="shared" si="67"/>
        <v>0</v>
      </c>
      <c r="P105" s="359"/>
      <c r="Q105" s="80">
        <f t="shared" si="68"/>
        <v>0</v>
      </c>
      <c r="R105" s="79"/>
      <c r="S105" s="72"/>
      <c r="T105" s="27">
        <f t="shared" si="69"/>
        <v>0</v>
      </c>
      <c r="U105" s="359"/>
      <c r="V105" s="80">
        <f t="shared" si="64"/>
        <v>0</v>
      </c>
      <c r="W105" s="79"/>
      <c r="X105" s="72"/>
      <c r="Y105" s="27">
        <f t="shared" si="70"/>
        <v>0</v>
      </c>
      <c r="Z105" s="359"/>
      <c r="AA105" s="80">
        <f t="shared" si="71"/>
        <v>0</v>
      </c>
    </row>
    <row r="106" spans="1:27" ht="27.6" x14ac:dyDescent="0.3">
      <c r="A106" s="383"/>
      <c r="B106" s="174" t="s">
        <v>59</v>
      </c>
      <c r="C106" s="400"/>
      <c r="D106" s="113" t="s">
        <v>548</v>
      </c>
      <c r="E106" s="112" t="s">
        <v>549</v>
      </c>
      <c r="F106" s="113" t="s">
        <v>550</v>
      </c>
      <c r="G106" s="128" t="s">
        <v>496</v>
      </c>
      <c r="H106" s="79"/>
      <c r="I106" s="72"/>
      <c r="J106" s="27">
        <f t="shared" si="65"/>
        <v>0</v>
      </c>
      <c r="K106" s="359"/>
      <c r="L106" s="80">
        <f t="shared" si="66"/>
        <v>0</v>
      </c>
      <c r="M106" s="79"/>
      <c r="N106" s="72"/>
      <c r="O106" s="27">
        <f t="shared" si="67"/>
        <v>0</v>
      </c>
      <c r="P106" s="359"/>
      <c r="Q106" s="80">
        <f t="shared" si="68"/>
        <v>0</v>
      </c>
      <c r="R106" s="79"/>
      <c r="S106" s="72"/>
      <c r="T106" s="27">
        <f t="shared" si="69"/>
        <v>0</v>
      </c>
      <c r="U106" s="359"/>
      <c r="V106" s="173">
        <f t="shared" si="64"/>
        <v>0</v>
      </c>
      <c r="W106" s="79"/>
      <c r="X106" s="72"/>
      <c r="Y106" s="27">
        <f t="shared" si="70"/>
        <v>0</v>
      </c>
      <c r="Z106" s="359"/>
      <c r="AA106" s="80">
        <f t="shared" si="71"/>
        <v>0</v>
      </c>
    </row>
    <row r="107" spans="1:27" ht="27.6" customHeight="1" x14ac:dyDescent="0.3">
      <c r="A107" s="383"/>
      <c r="B107" s="174" t="s">
        <v>60</v>
      </c>
      <c r="C107" s="400"/>
      <c r="D107" s="113" t="s">
        <v>551</v>
      </c>
      <c r="E107" s="112" t="s">
        <v>552</v>
      </c>
      <c r="F107" s="113" t="s">
        <v>553</v>
      </c>
      <c r="G107" s="128" t="s">
        <v>496</v>
      </c>
      <c r="H107" s="79"/>
      <c r="I107" s="72"/>
      <c r="J107" s="27">
        <f t="shared" si="65"/>
        <v>0</v>
      </c>
      <c r="K107" s="360"/>
      <c r="L107" s="80">
        <f t="shared" si="66"/>
        <v>0</v>
      </c>
      <c r="M107" s="79"/>
      <c r="N107" s="72"/>
      <c r="O107" s="27">
        <f t="shared" si="67"/>
        <v>0</v>
      </c>
      <c r="P107" s="360"/>
      <c r="Q107" s="80">
        <f t="shared" si="68"/>
        <v>0</v>
      </c>
      <c r="R107" s="79"/>
      <c r="S107" s="72"/>
      <c r="T107" s="27">
        <f t="shared" si="69"/>
        <v>0</v>
      </c>
      <c r="U107" s="360"/>
      <c r="V107" s="102">
        <f t="shared" si="64"/>
        <v>0</v>
      </c>
      <c r="W107" s="79"/>
      <c r="X107" s="72"/>
      <c r="Y107" s="27">
        <f t="shared" si="70"/>
        <v>0</v>
      </c>
      <c r="Z107" s="360"/>
      <c r="AA107" s="80">
        <f t="shared" si="71"/>
        <v>0</v>
      </c>
    </row>
    <row r="108" spans="1:27" ht="27.6" customHeight="1" x14ac:dyDescent="0.3">
      <c r="A108" s="383"/>
      <c r="B108" s="262" t="s">
        <v>61</v>
      </c>
      <c r="C108" s="400" t="s">
        <v>554</v>
      </c>
      <c r="D108" s="113" t="s">
        <v>555</v>
      </c>
      <c r="E108" s="263" t="s">
        <v>556</v>
      </c>
      <c r="F108" s="263" t="s">
        <v>557</v>
      </c>
      <c r="G108" s="128" t="s">
        <v>496</v>
      </c>
      <c r="H108" s="79"/>
      <c r="I108" s="72"/>
      <c r="J108" s="27">
        <f t="shared" si="65"/>
        <v>0</v>
      </c>
      <c r="K108" s="344"/>
      <c r="L108" s="80">
        <f t="shared" si="66"/>
        <v>0</v>
      </c>
      <c r="M108" s="79"/>
      <c r="N108" s="72"/>
      <c r="O108" s="27">
        <f t="shared" si="67"/>
        <v>0</v>
      </c>
      <c r="P108" s="344"/>
      <c r="Q108" s="80">
        <f t="shared" si="68"/>
        <v>0</v>
      </c>
      <c r="R108" s="79"/>
      <c r="S108" s="72"/>
      <c r="T108" s="27">
        <f t="shared" si="69"/>
        <v>0</v>
      </c>
      <c r="U108" s="344"/>
      <c r="V108" s="103">
        <f t="shared" si="64"/>
        <v>0</v>
      </c>
      <c r="W108" s="79"/>
      <c r="X108" s="72"/>
      <c r="Y108" s="27">
        <f t="shared" si="70"/>
        <v>0</v>
      </c>
      <c r="Z108" s="344"/>
      <c r="AA108" s="80">
        <f t="shared" si="71"/>
        <v>0</v>
      </c>
    </row>
    <row r="109" spans="1:27" x14ac:dyDescent="0.3">
      <c r="A109" s="383"/>
      <c r="B109" s="262"/>
      <c r="C109" s="400"/>
      <c r="D109" s="113" t="s">
        <v>558</v>
      </c>
      <c r="E109" s="263"/>
      <c r="F109" s="263"/>
      <c r="G109" s="128" t="s">
        <v>496</v>
      </c>
      <c r="H109" s="79"/>
      <c r="I109" s="72"/>
      <c r="J109" s="27">
        <f t="shared" si="65"/>
        <v>0</v>
      </c>
      <c r="K109" s="375"/>
      <c r="L109" s="80">
        <f t="shared" si="66"/>
        <v>0</v>
      </c>
      <c r="M109" s="79"/>
      <c r="N109" s="72"/>
      <c r="O109" s="27">
        <f t="shared" si="67"/>
        <v>0</v>
      </c>
      <c r="P109" s="375"/>
      <c r="Q109" s="80">
        <f t="shared" si="68"/>
        <v>0</v>
      </c>
      <c r="R109" s="79"/>
      <c r="S109" s="72"/>
      <c r="T109" s="27">
        <f t="shared" si="69"/>
        <v>0</v>
      </c>
      <c r="U109" s="375"/>
      <c r="V109" s="102">
        <f t="shared" si="64"/>
        <v>0</v>
      </c>
      <c r="W109" s="79"/>
      <c r="X109" s="72"/>
      <c r="Y109" s="27">
        <f t="shared" si="70"/>
        <v>0</v>
      </c>
      <c r="Z109" s="375"/>
      <c r="AA109" s="80">
        <f t="shared" si="71"/>
        <v>0</v>
      </c>
    </row>
    <row r="110" spans="1:27" ht="15" thickBot="1" x14ac:dyDescent="0.35">
      <c r="A110" s="384"/>
      <c r="B110" s="262"/>
      <c r="C110" s="401"/>
      <c r="D110" s="205" t="s">
        <v>559</v>
      </c>
      <c r="E110" s="437"/>
      <c r="F110" s="437"/>
      <c r="G110" s="204" t="s">
        <v>496</v>
      </c>
      <c r="H110" s="81"/>
      <c r="I110" s="82"/>
      <c r="J110" s="104">
        <f t="shared" si="65"/>
        <v>0</v>
      </c>
      <c r="K110" s="376"/>
      <c r="L110" s="92">
        <f t="shared" si="66"/>
        <v>0</v>
      </c>
      <c r="M110" s="79"/>
      <c r="N110" s="72"/>
      <c r="O110" s="104">
        <f t="shared" si="67"/>
        <v>0</v>
      </c>
      <c r="P110" s="376"/>
      <c r="Q110" s="92">
        <f t="shared" si="68"/>
        <v>0</v>
      </c>
      <c r="R110" s="81"/>
      <c r="S110" s="82"/>
      <c r="T110" s="104">
        <f t="shared" si="69"/>
        <v>0</v>
      </c>
      <c r="U110" s="376"/>
      <c r="V110" s="130">
        <f t="shared" si="64"/>
        <v>0</v>
      </c>
      <c r="W110" s="79"/>
      <c r="X110" s="72"/>
      <c r="Y110" s="104">
        <f t="shared" si="70"/>
        <v>0</v>
      </c>
      <c r="Z110" s="376"/>
      <c r="AA110" s="92">
        <f>IFERROR(IF(G110="Según demanda",(W110+R110+M110+H110)/(I110+N109+S110+X110),(W110+R110+M110+H110)/G110),0)</f>
        <v>0</v>
      </c>
    </row>
    <row r="111" spans="1:27" ht="96.6" x14ac:dyDescent="0.3">
      <c r="A111" s="230" t="s">
        <v>381</v>
      </c>
      <c r="B111" s="192" t="s">
        <v>354</v>
      </c>
      <c r="C111" s="632" t="s">
        <v>982</v>
      </c>
      <c r="D111" s="634" t="s">
        <v>983</v>
      </c>
      <c r="E111" s="632" t="s">
        <v>984</v>
      </c>
      <c r="F111" s="633" t="s">
        <v>985</v>
      </c>
      <c r="G111" s="638" t="s">
        <v>604</v>
      </c>
      <c r="H111" s="150"/>
      <c r="I111" s="152"/>
      <c r="J111" s="156">
        <f t="shared" si="65"/>
        <v>0</v>
      </c>
      <c r="K111" s="162"/>
      <c r="L111" s="131">
        <f t="shared" ref="L111:L128" si="72">IFERROR(IF(G111="Según demanda",H111/I111,H111/G111),0)</f>
        <v>0</v>
      </c>
      <c r="M111" s="150"/>
      <c r="N111" s="152"/>
      <c r="O111" s="156">
        <f t="shared" ref="O111:O128" si="73">IFERROR((M111/N111),0)</f>
        <v>0</v>
      </c>
      <c r="P111" s="162"/>
      <c r="Q111" s="131">
        <v>0.16</v>
      </c>
      <c r="R111" s="150"/>
      <c r="S111" s="152"/>
      <c r="T111" s="156">
        <f t="shared" ref="T111:T128" si="74">IFERROR((R111/S111),0)</f>
        <v>0</v>
      </c>
      <c r="U111" s="162"/>
      <c r="V111" s="131">
        <f t="shared" ref="V111:V128" si="75">IFERROR(IF(G111="Según demanda",(R111+M111+H111)/(I111+N111+S111),(R111+M111+H111)/G111),0)</f>
        <v>0</v>
      </c>
      <c r="W111" s="124"/>
      <c r="X111" s="152"/>
      <c r="Y111" s="156">
        <f t="shared" ref="Y111:Y127" si="76">IFERROR((W111/X111),0)</f>
        <v>0</v>
      </c>
      <c r="Z111" s="162"/>
      <c r="AA111" s="131">
        <f t="shared" ref="AA111:AA128" si="77">IFERROR(IF(G111="Según demanda",(W111+R111+M111+H111)/(I111+N111+S111+X111),(W111+R111+M111+H111)/G111),0)</f>
        <v>0</v>
      </c>
    </row>
    <row r="112" spans="1:27" ht="165.6" x14ac:dyDescent="0.3">
      <c r="A112" s="135" t="s">
        <v>381</v>
      </c>
      <c r="B112" s="193" t="s">
        <v>355</v>
      </c>
      <c r="C112" s="632" t="s">
        <v>986</v>
      </c>
      <c r="D112" s="634" t="s">
        <v>987</v>
      </c>
      <c r="E112" s="639" t="s">
        <v>988</v>
      </c>
      <c r="F112" s="640" t="s">
        <v>989</v>
      </c>
      <c r="G112" s="638" t="s">
        <v>604</v>
      </c>
      <c r="H112" s="150"/>
      <c r="I112" s="152"/>
      <c r="J112" s="156">
        <f t="shared" si="65"/>
        <v>0</v>
      </c>
      <c r="K112" s="166"/>
      <c r="L112" s="131">
        <f t="shared" si="72"/>
        <v>0</v>
      </c>
      <c r="M112" s="150"/>
      <c r="N112" s="152"/>
      <c r="O112" s="156">
        <f t="shared" si="73"/>
        <v>0</v>
      </c>
      <c r="P112" s="166"/>
      <c r="Q112" s="131">
        <f t="shared" ref="Q112:Q128" si="78">IFERROR(IF(G112="Según demanda",(M112+H112)/(I112+N112),(M112+H112)/G112),0)</f>
        <v>0</v>
      </c>
      <c r="R112" s="150"/>
      <c r="S112" s="152"/>
      <c r="T112" s="156">
        <f t="shared" si="74"/>
        <v>0</v>
      </c>
      <c r="U112" s="166"/>
      <c r="V112" s="131">
        <f t="shared" si="75"/>
        <v>0</v>
      </c>
      <c r="W112" s="124"/>
      <c r="X112" s="152"/>
      <c r="Y112" s="156">
        <f t="shared" si="76"/>
        <v>0</v>
      </c>
      <c r="Z112" s="166"/>
      <c r="AA112" s="131">
        <f t="shared" si="77"/>
        <v>0</v>
      </c>
    </row>
    <row r="113" spans="1:27" ht="143.4" customHeight="1" x14ac:dyDescent="0.3">
      <c r="A113" s="135" t="s">
        <v>381</v>
      </c>
      <c r="B113" s="194" t="s">
        <v>356</v>
      </c>
      <c r="C113" s="641" t="s">
        <v>990</v>
      </c>
      <c r="D113" s="642" t="s">
        <v>991</v>
      </c>
      <c r="E113" s="643" t="s">
        <v>992</v>
      </c>
      <c r="F113" s="640" t="s">
        <v>993</v>
      </c>
      <c r="G113" s="644" t="s">
        <v>604</v>
      </c>
      <c r="H113" s="154"/>
      <c r="I113" s="159"/>
      <c r="J113" s="158">
        <f t="shared" si="65"/>
        <v>0</v>
      </c>
      <c r="K113" s="164"/>
      <c r="L113" s="155">
        <f t="shared" si="72"/>
        <v>0</v>
      </c>
      <c r="M113" s="154"/>
      <c r="N113" s="159"/>
      <c r="O113" s="158">
        <f t="shared" si="73"/>
        <v>0</v>
      </c>
      <c r="P113" s="164"/>
      <c r="Q113" s="155">
        <f t="shared" si="78"/>
        <v>0</v>
      </c>
      <c r="R113" s="124"/>
      <c r="S113" s="152"/>
      <c r="T113" s="156">
        <f t="shared" si="74"/>
        <v>0</v>
      </c>
      <c r="U113" s="163"/>
      <c r="V113" s="131">
        <f t="shared" si="75"/>
        <v>0</v>
      </c>
      <c r="W113" s="124"/>
      <c r="X113" s="152"/>
      <c r="Y113" s="156">
        <f t="shared" si="76"/>
        <v>0</v>
      </c>
      <c r="Z113" s="163"/>
      <c r="AA113" s="131">
        <f t="shared" si="77"/>
        <v>0</v>
      </c>
    </row>
    <row r="114" spans="1:27" ht="124.2" x14ac:dyDescent="0.3">
      <c r="A114" s="135" t="s">
        <v>381</v>
      </c>
      <c r="B114" s="195" t="s">
        <v>386</v>
      </c>
      <c r="C114" s="645" t="s">
        <v>994</v>
      </c>
      <c r="D114" s="646" t="s">
        <v>995</v>
      </c>
      <c r="E114" s="641" t="s">
        <v>996</v>
      </c>
      <c r="F114" s="638" t="s">
        <v>997</v>
      </c>
      <c r="G114" s="644" t="s">
        <v>604</v>
      </c>
      <c r="H114" s="154"/>
      <c r="I114" s="159"/>
      <c r="J114" s="156">
        <f t="shared" si="65"/>
        <v>0</v>
      </c>
      <c r="K114" s="165"/>
      <c r="L114" s="131">
        <f t="shared" si="72"/>
        <v>0</v>
      </c>
      <c r="M114" s="154"/>
      <c r="N114" s="159"/>
      <c r="O114" s="158">
        <f t="shared" si="73"/>
        <v>0</v>
      </c>
      <c r="P114" s="165"/>
      <c r="Q114" s="155">
        <f t="shared" si="78"/>
        <v>0</v>
      </c>
      <c r="R114" s="124"/>
      <c r="S114" s="152"/>
      <c r="T114" s="156">
        <f t="shared" si="74"/>
        <v>0</v>
      </c>
      <c r="U114" s="165"/>
      <c r="V114" s="131">
        <f t="shared" si="75"/>
        <v>0</v>
      </c>
      <c r="W114" s="124"/>
      <c r="X114" s="152"/>
      <c r="Y114" s="156">
        <f t="shared" si="76"/>
        <v>0</v>
      </c>
      <c r="Z114" s="163"/>
      <c r="AA114" s="131">
        <f t="shared" si="77"/>
        <v>0</v>
      </c>
    </row>
    <row r="115" spans="1:27" ht="69" x14ac:dyDescent="0.3">
      <c r="A115" s="135" t="s">
        <v>381</v>
      </c>
      <c r="B115" s="192" t="s">
        <v>387</v>
      </c>
      <c r="C115" s="647" t="s">
        <v>998</v>
      </c>
      <c r="D115" s="646" t="s">
        <v>999</v>
      </c>
      <c r="E115" s="648" t="s">
        <v>1000</v>
      </c>
      <c r="F115" s="638" t="s">
        <v>1001</v>
      </c>
      <c r="G115" s="644" t="s">
        <v>604</v>
      </c>
      <c r="H115" s="124"/>
      <c r="I115" s="124"/>
      <c r="J115" s="156">
        <f t="shared" si="65"/>
        <v>0</v>
      </c>
      <c r="K115" s="163"/>
      <c r="L115" s="131">
        <f t="shared" si="72"/>
        <v>0</v>
      </c>
      <c r="M115" s="154"/>
      <c r="N115" s="159"/>
      <c r="O115" s="158">
        <f t="shared" si="73"/>
        <v>0</v>
      </c>
      <c r="P115" s="163"/>
      <c r="Q115" s="155">
        <f t="shared" si="78"/>
        <v>0</v>
      </c>
      <c r="R115" s="124"/>
      <c r="S115" s="152"/>
      <c r="T115" s="156">
        <f t="shared" si="74"/>
        <v>0</v>
      </c>
      <c r="U115" s="163"/>
      <c r="V115" s="131">
        <f t="shared" si="75"/>
        <v>0</v>
      </c>
      <c r="W115" s="124"/>
      <c r="X115" s="152"/>
      <c r="Y115" s="156">
        <f t="shared" si="76"/>
        <v>0</v>
      </c>
      <c r="Z115" s="163"/>
      <c r="AA115" s="131">
        <f t="shared" si="77"/>
        <v>0</v>
      </c>
    </row>
    <row r="116" spans="1:27" ht="138" x14ac:dyDescent="0.3">
      <c r="A116" s="135" t="s">
        <v>381</v>
      </c>
      <c r="B116" s="193" t="s">
        <v>388</v>
      </c>
      <c r="C116" s="632" t="s">
        <v>1002</v>
      </c>
      <c r="D116" s="634" t="s">
        <v>1003</v>
      </c>
      <c r="E116" s="632" t="s">
        <v>1004</v>
      </c>
      <c r="F116" s="638" t="s">
        <v>1005</v>
      </c>
      <c r="G116" s="638" t="s">
        <v>604</v>
      </c>
      <c r="H116" s="649">
        <v>0</v>
      </c>
      <c r="I116" s="152"/>
      <c r="J116" s="156">
        <f t="shared" si="65"/>
        <v>0</v>
      </c>
      <c r="K116" s="166"/>
      <c r="L116" s="131">
        <f t="shared" si="72"/>
        <v>0</v>
      </c>
      <c r="M116" s="150"/>
      <c r="N116" s="152"/>
      <c r="O116" s="156">
        <f t="shared" si="73"/>
        <v>0</v>
      </c>
      <c r="P116" s="167"/>
      <c r="Q116" s="131">
        <f t="shared" si="78"/>
        <v>0</v>
      </c>
      <c r="R116" s="124"/>
      <c r="S116" s="152"/>
      <c r="T116" s="156">
        <f t="shared" si="74"/>
        <v>0</v>
      </c>
      <c r="U116" s="167"/>
      <c r="V116" s="131">
        <f t="shared" si="75"/>
        <v>0</v>
      </c>
      <c r="W116" s="124"/>
      <c r="X116" s="152"/>
      <c r="Y116" s="156">
        <f t="shared" si="76"/>
        <v>0</v>
      </c>
      <c r="Z116" s="166"/>
      <c r="AA116" s="131">
        <f t="shared" si="77"/>
        <v>0</v>
      </c>
    </row>
    <row r="117" spans="1:27" ht="124.2" x14ac:dyDescent="0.3">
      <c r="A117" s="135" t="s">
        <v>381</v>
      </c>
      <c r="B117" s="196" t="s">
        <v>389</v>
      </c>
      <c r="C117" s="632" t="s">
        <v>1006</v>
      </c>
      <c r="D117" s="634" t="s">
        <v>1007</v>
      </c>
      <c r="E117" s="632" t="s">
        <v>1008</v>
      </c>
      <c r="F117" s="632" t="s">
        <v>1009</v>
      </c>
      <c r="G117" s="443" t="s">
        <v>604</v>
      </c>
      <c r="H117" s="150"/>
      <c r="I117" s="152"/>
      <c r="J117" s="156">
        <f t="shared" si="65"/>
        <v>0</v>
      </c>
      <c r="K117" s="166"/>
      <c r="L117" s="131">
        <f t="shared" si="72"/>
        <v>0</v>
      </c>
      <c r="M117" s="150"/>
      <c r="N117" s="152"/>
      <c r="O117" s="156">
        <f t="shared" si="73"/>
        <v>0</v>
      </c>
      <c r="P117" s="166"/>
      <c r="Q117" s="131">
        <f t="shared" si="78"/>
        <v>0</v>
      </c>
      <c r="R117" s="124"/>
      <c r="S117" s="152"/>
      <c r="T117" s="156">
        <f t="shared" si="74"/>
        <v>0</v>
      </c>
      <c r="U117" s="166"/>
      <c r="V117" s="131">
        <f t="shared" si="75"/>
        <v>0</v>
      </c>
      <c r="W117" s="124"/>
      <c r="X117" s="152"/>
      <c r="Y117" s="156">
        <f t="shared" si="76"/>
        <v>0</v>
      </c>
      <c r="Z117" s="166"/>
      <c r="AA117" s="131">
        <f t="shared" si="77"/>
        <v>0</v>
      </c>
    </row>
    <row r="118" spans="1:27" x14ac:dyDescent="0.3">
      <c r="A118" s="135" t="s">
        <v>381</v>
      </c>
      <c r="B118" s="193" t="s">
        <v>45</v>
      </c>
      <c r="C118" s="208"/>
      <c r="D118" s="207"/>
      <c r="E118" s="208"/>
      <c r="F118" s="223"/>
      <c r="G118" s="208"/>
      <c r="H118" s="150"/>
      <c r="I118" s="152"/>
      <c r="J118" s="156">
        <f t="shared" si="65"/>
        <v>0</v>
      </c>
      <c r="K118" s="166"/>
      <c r="L118" s="131">
        <f t="shared" si="72"/>
        <v>0</v>
      </c>
      <c r="M118" s="151"/>
      <c r="N118" s="151"/>
      <c r="O118" s="156">
        <f t="shared" si="73"/>
        <v>0</v>
      </c>
      <c r="P118" s="166"/>
      <c r="Q118" s="131">
        <f t="shared" si="78"/>
        <v>0</v>
      </c>
      <c r="R118" s="93"/>
      <c r="S118" s="151"/>
      <c r="T118" s="156">
        <f t="shared" si="74"/>
        <v>0</v>
      </c>
      <c r="U118" s="166"/>
      <c r="V118" s="131">
        <f t="shared" si="75"/>
        <v>0</v>
      </c>
      <c r="W118" s="124"/>
      <c r="X118" s="152"/>
      <c r="Y118" s="156">
        <f t="shared" si="76"/>
        <v>0</v>
      </c>
      <c r="Z118" s="166"/>
      <c r="AA118" s="131">
        <f t="shared" si="77"/>
        <v>0</v>
      </c>
    </row>
    <row r="119" spans="1:27" ht="55.2" x14ac:dyDescent="0.3">
      <c r="A119" s="135" t="s">
        <v>381</v>
      </c>
      <c r="B119" s="193" t="s">
        <v>46</v>
      </c>
      <c r="C119" s="632" t="s">
        <v>1010</v>
      </c>
      <c r="D119" s="634" t="s">
        <v>1011</v>
      </c>
      <c r="E119" s="632" t="s">
        <v>1012</v>
      </c>
      <c r="F119" s="632" t="s">
        <v>1012</v>
      </c>
      <c r="G119" s="443">
        <v>1</v>
      </c>
      <c r="H119" s="650">
        <v>1</v>
      </c>
      <c r="I119" s="152"/>
      <c r="J119" s="156">
        <f t="shared" si="65"/>
        <v>0</v>
      </c>
      <c r="K119" s="166"/>
      <c r="L119" s="131">
        <f t="shared" si="72"/>
        <v>1</v>
      </c>
      <c r="M119" s="160"/>
      <c r="N119" s="152"/>
      <c r="O119" s="156">
        <f t="shared" si="73"/>
        <v>0</v>
      </c>
      <c r="P119" s="166"/>
      <c r="Q119" s="131">
        <f t="shared" si="78"/>
        <v>1</v>
      </c>
      <c r="R119" s="124"/>
      <c r="S119" s="152"/>
      <c r="T119" s="156">
        <f t="shared" si="74"/>
        <v>0</v>
      </c>
      <c r="U119" s="166"/>
      <c r="V119" s="131">
        <f t="shared" si="75"/>
        <v>1</v>
      </c>
      <c r="W119" s="124">
        <v>0</v>
      </c>
      <c r="X119" s="152">
        <v>0</v>
      </c>
      <c r="Y119" s="156">
        <f t="shared" si="76"/>
        <v>0</v>
      </c>
      <c r="Z119" s="166"/>
      <c r="AA119" s="131">
        <f t="shared" si="77"/>
        <v>1</v>
      </c>
    </row>
    <row r="120" spans="1:27" ht="55.2" x14ac:dyDescent="0.3">
      <c r="A120" s="135" t="s">
        <v>381</v>
      </c>
      <c r="B120" s="193" t="s">
        <v>47</v>
      </c>
      <c r="C120" s="632" t="s">
        <v>1013</v>
      </c>
      <c r="D120" s="632" t="s">
        <v>1014</v>
      </c>
      <c r="E120" s="651" t="s">
        <v>1015</v>
      </c>
      <c r="F120" s="632" t="s">
        <v>1015</v>
      </c>
      <c r="G120" s="443">
        <v>1</v>
      </c>
      <c r="H120" s="650">
        <v>1</v>
      </c>
      <c r="I120" s="152"/>
      <c r="J120" s="156">
        <f t="shared" si="65"/>
        <v>0</v>
      </c>
      <c r="K120" s="153"/>
      <c r="L120" s="123">
        <f t="shared" si="72"/>
        <v>1</v>
      </c>
      <c r="M120" s="160"/>
      <c r="N120" s="152"/>
      <c r="O120" s="156">
        <f t="shared" si="73"/>
        <v>0</v>
      </c>
      <c r="P120" s="153"/>
      <c r="Q120" s="131">
        <f t="shared" si="78"/>
        <v>1</v>
      </c>
      <c r="R120" s="124"/>
      <c r="S120" s="152"/>
      <c r="T120" s="156">
        <f t="shared" si="74"/>
        <v>0</v>
      </c>
      <c r="U120" s="153"/>
      <c r="V120" s="131">
        <f t="shared" si="75"/>
        <v>1</v>
      </c>
      <c r="W120" s="124">
        <v>0</v>
      </c>
      <c r="X120" s="152">
        <v>0</v>
      </c>
      <c r="Y120" s="156">
        <f t="shared" si="76"/>
        <v>0</v>
      </c>
      <c r="Z120" s="153"/>
      <c r="AA120" s="131">
        <f t="shared" si="77"/>
        <v>1</v>
      </c>
    </row>
    <row r="121" spans="1:27" ht="55.2" x14ac:dyDescent="0.3">
      <c r="A121" s="135" t="s">
        <v>381</v>
      </c>
      <c r="B121" s="193" t="s">
        <v>357</v>
      </c>
      <c r="C121" s="652" t="s">
        <v>1016</v>
      </c>
      <c r="D121" s="653" t="s">
        <v>1017</v>
      </c>
      <c r="E121" s="652" t="s">
        <v>1018</v>
      </c>
      <c r="F121" s="632" t="s">
        <v>1019</v>
      </c>
      <c r="G121" s="443">
        <v>6</v>
      </c>
      <c r="H121" s="650"/>
      <c r="I121" s="152"/>
      <c r="J121" s="156">
        <f t="shared" si="65"/>
        <v>0</v>
      </c>
      <c r="K121" s="153"/>
      <c r="L121" s="123">
        <f t="shared" si="72"/>
        <v>0</v>
      </c>
      <c r="M121" s="160"/>
      <c r="N121" s="152"/>
      <c r="O121" s="156">
        <f t="shared" si="73"/>
        <v>0</v>
      </c>
      <c r="P121" s="166"/>
      <c r="Q121" s="131">
        <f t="shared" si="78"/>
        <v>0</v>
      </c>
      <c r="R121" s="124"/>
      <c r="S121" s="152"/>
      <c r="T121" s="156">
        <f t="shared" si="74"/>
        <v>0</v>
      </c>
      <c r="U121" s="184"/>
      <c r="V121" s="131">
        <f t="shared" si="75"/>
        <v>0</v>
      </c>
      <c r="W121" s="124"/>
      <c r="X121" s="152"/>
      <c r="Y121" s="156">
        <f t="shared" si="76"/>
        <v>0</v>
      </c>
      <c r="Z121" s="184"/>
      <c r="AA121" s="131">
        <f t="shared" si="77"/>
        <v>0</v>
      </c>
    </row>
    <row r="122" spans="1:27" ht="124.2" x14ac:dyDescent="0.3">
      <c r="A122" s="135" t="s">
        <v>381</v>
      </c>
      <c r="B122" s="193" t="s">
        <v>390</v>
      </c>
      <c r="C122" s="632" t="s">
        <v>1020</v>
      </c>
      <c r="D122" s="634" t="s">
        <v>1021</v>
      </c>
      <c r="E122" s="632" t="s">
        <v>1022</v>
      </c>
      <c r="F122" s="632" t="s">
        <v>1023</v>
      </c>
      <c r="G122" s="632" t="s">
        <v>604</v>
      </c>
      <c r="H122" s="126"/>
      <c r="I122" s="125"/>
      <c r="J122" s="156">
        <f t="shared" si="65"/>
        <v>0</v>
      </c>
      <c r="K122" s="166"/>
      <c r="L122" s="123">
        <f t="shared" si="72"/>
        <v>0</v>
      </c>
      <c r="M122" s="157"/>
      <c r="N122" s="168"/>
      <c r="O122" s="156">
        <f t="shared" si="73"/>
        <v>0</v>
      </c>
      <c r="P122" s="169"/>
      <c r="Q122" s="131">
        <f t="shared" si="78"/>
        <v>0</v>
      </c>
      <c r="R122" s="185"/>
      <c r="S122" s="157"/>
      <c r="T122" s="156">
        <f t="shared" si="74"/>
        <v>0</v>
      </c>
      <c r="U122" s="184"/>
      <c r="V122" s="131">
        <f t="shared" si="75"/>
        <v>0</v>
      </c>
      <c r="W122" s="186"/>
      <c r="X122" s="187"/>
      <c r="Y122" s="156">
        <f t="shared" si="76"/>
        <v>0</v>
      </c>
      <c r="Z122" s="164"/>
      <c r="AA122" s="131">
        <f t="shared" si="77"/>
        <v>0</v>
      </c>
    </row>
    <row r="123" spans="1:27" ht="82.8" x14ac:dyDescent="0.3">
      <c r="A123" s="135" t="s">
        <v>381</v>
      </c>
      <c r="B123" s="193" t="s">
        <v>48</v>
      </c>
      <c r="C123" s="627" t="s">
        <v>959</v>
      </c>
      <c r="D123" s="628" t="s">
        <v>960</v>
      </c>
      <c r="E123" s="629" t="s">
        <v>961</v>
      </c>
      <c r="F123" s="629" t="s">
        <v>962</v>
      </c>
      <c r="G123" s="443" t="s">
        <v>604</v>
      </c>
      <c r="H123" s="150"/>
      <c r="I123" s="152"/>
      <c r="J123" s="156">
        <f t="shared" si="65"/>
        <v>0</v>
      </c>
      <c r="K123" s="166"/>
      <c r="L123" s="131">
        <f t="shared" si="72"/>
        <v>0</v>
      </c>
      <c r="M123" s="150"/>
      <c r="N123" s="152"/>
      <c r="O123" s="156">
        <f t="shared" si="73"/>
        <v>0</v>
      </c>
      <c r="P123" s="166"/>
      <c r="Q123" s="131">
        <f t="shared" si="78"/>
        <v>0</v>
      </c>
      <c r="R123" s="124"/>
      <c r="S123" s="152"/>
      <c r="T123" s="105">
        <f t="shared" si="74"/>
        <v>0</v>
      </c>
      <c r="U123" s="188"/>
      <c r="V123" s="131">
        <f t="shared" si="75"/>
        <v>0</v>
      </c>
      <c r="W123" s="124"/>
      <c r="X123" s="152"/>
      <c r="Y123" s="156">
        <f t="shared" si="76"/>
        <v>0</v>
      </c>
      <c r="Z123" s="188"/>
      <c r="AA123" s="131">
        <f t="shared" si="77"/>
        <v>0</v>
      </c>
    </row>
    <row r="124" spans="1:27" ht="41.4" x14ac:dyDescent="0.3">
      <c r="A124" s="135" t="s">
        <v>381</v>
      </c>
      <c r="B124" s="192" t="s">
        <v>358</v>
      </c>
      <c r="C124" s="630" t="s">
        <v>963</v>
      </c>
      <c r="D124" s="630" t="s">
        <v>964</v>
      </c>
      <c r="E124" s="631" t="s">
        <v>965</v>
      </c>
      <c r="F124" s="631" t="s">
        <v>966</v>
      </c>
      <c r="G124" s="443">
        <v>12</v>
      </c>
      <c r="H124" s="511"/>
      <c r="I124" s="150"/>
      <c r="J124" s="156">
        <f t="shared" si="65"/>
        <v>0</v>
      </c>
      <c r="K124" s="166"/>
      <c r="L124" s="131">
        <f t="shared" si="72"/>
        <v>0</v>
      </c>
      <c r="M124" s="160"/>
      <c r="N124" s="152"/>
      <c r="O124" s="156">
        <f t="shared" si="73"/>
        <v>0</v>
      </c>
      <c r="P124" s="169"/>
      <c r="Q124" s="131">
        <f t="shared" si="78"/>
        <v>0</v>
      </c>
      <c r="R124" s="124"/>
      <c r="S124" s="152"/>
      <c r="T124" s="105">
        <f t="shared" si="74"/>
        <v>0</v>
      </c>
      <c r="U124" s="184"/>
      <c r="V124" s="131">
        <f t="shared" si="75"/>
        <v>0</v>
      </c>
      <c r="W124" s="124"/>
      <c r="X124" s="152"/>
      <c r="Y124" s="156">
        <f t="shared" si="76"/>
        <v>0</v>
      </c>
      <c r="Z124" s="184"/>
      <c r="AA124" s="131">
        <f t="shared" si="77"/>
        <v>0</v>
      </c>
    </row>
    <row r="125" spans="1:27" ht="55.2" x14ac:dyDescent="0.3">
      <c r="A125" s="135" t="s">
        <v>381</v>
      </c>
      <c r="B125" s="192" t="s">
        <v>49</v>
      </c>
      <c r="C125" s="632" t="s">
        <v>967</v>
      </c>
      <c r="D125" s="632" t="s">
        <v>968</v>
      </c>
      <c r="E125" s="632" t="s">
        <v>969</v>
      </c>
      <c r="F125" s="632" t="s">
        <v>970</v>
      </c>
      <c r="G125" s="443">
        <v>4</v>
      </c>
      <c r="H125" s="150"/>
      <c r="I125" s="152"/>
      <c r="J125" s="156">
        <f t="shared" si="65"/>
        <v>0</v>
      </c>
      <c r="K125" s="166"/>
      <c r="L125" s="131">
        <f t="shared" si="72"/>
        <v>0</v>
      </c>
      <c r="M125" s="160"/>
      <c r="N125" s="152"/>
      <c r="O125" s="156">
        <f t="shared" si="73"/>
        <v>0</v>
      </c>
      <c r="P125" s="166"/>
      <c r="Q125" s="131">
        <f t="shared" si="78"/>
        <v>0</v>
      </c>
      <c r="R125" s="124"/>
      <c r="S125" s="152"/>
      <c r="T125" s="156">
        <f t="shared" si="74"/>
        <v>0</v>
      </c>
      <c r="U125" s="166"/>
      <c r="V125" s="131">
        <f t="shared" si="75"/>
        <v>0</v>
      </c>
      <c r="W125" s="124"/>
      <c r="X125" s="152"/>
      <c r="Y125" s="156">
        <f t="shared" si="76"/>
        <v>0</v>
      </c>
      <c r="Z125" s="107"/>
      <c r="AA125" s="131">
        <f t="shared" si="77"/>
        <v>0</v>
      </c>
    </row>
    <row r="126" spans="1:27" ht="55.2" x14ac:dyDescent="0.3">
      <c r="A126" s="135" t="s">
        <v>381</v>
      </c>
      <c r="B126" s="192" t="s">
        <v>50</v>
      </c>
      <c r="C126" s="633" t="s">
        <v>971</v>
      </c>
      <c r="D126" s="634" t="s">
        <v>972</v>
      </c>
      <c r="E126" s="632" t="s">
        <v>973</v>
      </c>
      <c r="F126" s="632" t="s">
        <v>974</v>
      </c>
      <c r="G126" s="632" t="s">
        <v>604</v>
      </c>
      <c r="H126" s="150"/>
      <c r="I126" s="152"/>
      <c r="J126" s="156">
        <f t="shared" si="65"/>
        <v>0</v>
      </c>
      <c r="K126" s="166"/>
      <c r="L126" s="131">
        <f t="shared" si="72"/>
        <v>0</v>
      </c>
      <c r="M126" s="150"/>
      <c r="N126" s="152"/>
      <c r="O126" s="156">
        <f t="shared" si="73"/>
        <v>0</v>
      </c>
      <c r="P126" s="161"/>
      <c r="Q126" s="131">
        <f t="shared" si="78"/>
        <v>0</v>
      </c>
      <c r="R126" s="124"/>
      <c r="S126" s="152"/>
      <c r="T126" s="105">
        <f t="shared" si="74"/>
        <v>0</v>
      </c>
      <c r="U126" s="189"/>
      <c r="V126" s="131">
        <f t="shared" si="75"/>
        <v>0</v>
      </c>
      <c r="W126" s="124"/>
      <c r="X126" s="152"/>
      <c r="Y126" s="156">
        <f t="shared" si="76"/>
        <v>0</v>
      </c>
      <c r="Z126" s="164"/>
      <c r="AA126" s="131">
        <f t="shared" si="77"/>
        <v>0</v>
      </c>
    </row>
    <row r="127" spans="1:27" ht="55.2" x14ac:dyDescent="0.3">
      <c r="A127" s="135" t="s">
        <v>381</v>
      </c>
      <c r="B127" s="192" t="s">
        <v>51</v>
      </c>
      <c r="C127" s="635" t="s">
        <v>975</v>
      </c>
      <c r="D127" s="636" t="s">
        <v>976</v>
      </c>
      <c r="E127" s="635" t="s">
        <v>977</v>
      </c>
      <c r="F127" s="630" t="s">
        <v>978</v>
      </c>
      <c r="G127" s="637" t="s">
        <v>604</v>
      </c>
      <c r="H127" s="150"/>
      <c r="I127" s="152"/>
      <c r="J127" s="156">
        <f t="shared" si="65"/>
        <v>0</v>
      </c>
      <c r="K127" s="166"/>
      <c r="L127" s="131">
        <f>IFERROR(IF(G127="Según demanda",H127/I127,H127/G127),0)</f>
        <v>0</v>
      </c>
      <c r="M127" s="150"/>
      <c r="N127" s="152"/>
      <c r="O127" s="156">
        <f t="shared" si="73"/>
        <v>0</v>
      </c>
      <c r="P127" s="166"/>
      <c r="Q127" s="131">
        <f t="shared" si="78"/>
        <v>0</v>
      </c>
      <c r="R127" s="124"/>
      <c r="S127" s="124"/>
      <c r="T127" s="156">
        <f t="shared" si="74"/>
        <v>0</v>
      </c>
      <c r="U127" s="190"/>
      <c r="V127" s="131">
        <f t="shared" si="75"/>
        <v>0</v>
      </c>
      <c r="W127" s="152"/>
      <c r="X127" s="152"/>
      <c r="Y127" s="156">
        <f t="shared" si="76"/>
        <v>0</v>
      </c>
      <c r="Z127" s="107"/>
      <c r="AA127" s="131">
        <f t="shared" si="77"/>
        <v>0</v>
      </c>
    </row>
    <row r="128" spans="1:27" ht="42" thickBot="1" x14ac:dyDescent="0.35">
      <c r="A128" s="135" t="s">
        <v>381</v>
      </c>
      <c r="B128" s="193" t="s">
        <v>52</v>
      </c>
      <c r="C128" s="632" t="s">
        <v>979</v>
      </c>
      <c r="D128" s="632" t="s">
        <v>980</v>
      </c>
      <c r="E128" s="632" t="s">
        <v>981</v>
      </c>
      <c r="F128" s="627" t="s">
        <v>981</v>
      </c>
      <c r="G128" s="443" t="s">
        <v>604</v>
      </c>
      <c r="H128" s="150"/>
      <c r="I128" s="152"/>
      <c r="J128" s="156">
        <f t="shared" si="65"/>
        <v>0</v>
      </c>
      <c r="K128" s="166"/>
      <c r="L128" s="131">
        <f t="shared" si="72"/>
        <v>0</v>
      </c>
      <c r="M128" s="160"/>
      <c r="N128" s="152"/>
      <c r="O128" s="156">
        <f t="shared" si="73"/>
        <v>0</v>
      </c>
      <c r="P128" s="166"/>
      <c r="Q128" s="131">
        <f t="shared" si="78"/>
        <v>0</v>
      </c>
      <c r="R128" s="124"/>
      <c r="S128" s="152"/>
      <c r="T128" s="105">
        <f t="shared" si="74"/>
        <v>0</v>
      </c>
      <c r="U128" s="107"/>
      <c r="V128" s="131">
        <f t="shared" si="75"/>
        <v>0</v>
      </c>
      <c r="W128" s="124"/>
      <c r="X128" s="152"/>
      <c r="Y128" s="156"/>
      <c r="Z128" s="191"/>
      <c r="AA128" s="131">
        <f t="shared" si="77"/>
        <v>0</v>
      </c>
    </row>
    <row r="129" spans="1:27" ht="41.4" customHeight="1" x14ac:dyDescent="0.3">
      <c r="A129" s="385" t="s">
        <v>44</v>
      </c>
      <c r="B129" s="261" t="s">
        <v>359</v>
      </c>
      <c r="C129" s="438" t="s">
        <v>596</v>
      </c>
      <c r="D129" s="439" t="s">
        <v>597</v>
      </c>
      <c r="E129" s="440" t="s">
        <v>598</v>
      </c>
      <c r="F129" s="440" t="s">
        <v>599</v>
      </c>
      <c r="G129" s="441" t="s">
        <v>44</v>
      </c>
      <c r="H129" s="441" t="s">
        <v>600</v>
      </c>
      <c r="I129" s="440" t="s">
        <v>601</v>
      </c>
      <c r="J129" s="441" t="s">
        <v>602</v>
      </c>
      <c r="K129" s="442">
        <v>1</v>
      </c>
      <c r="L129" s="441" t="s">
        <v>603</v>
      </c>
      <c r="M129" s="443" t="s">
        <v>604</v>
      </c>
      <c r="N129" s="441"/>
      <c r="O129" s="171"/>
      <c r="P129" s="131"/>
      <c r="Q129" s="176">
        <v>46</v>
      </c>
      <c r="R129" s="177"/>
      <c r="S129" s="170"/>
      <c r="T129" s="178"/>
      <c r="U129" s="131"/>
      <c r="V129" s="176"/>
      <c r="W129" s="177"/>
      <c r="X129" s="170">
        <f t="shared" ref="X129:X140" si="79">IFERROR((V129/W129),0)</f>
        <v>0</v>
      </c>
      <c r="Y129" s="178"/>
      <c r="Z129" s="131">
        <f t="shared" ref="Z129:Z140" si="80">IFERROR(IF(F129="Según demanda",(V129+Q129+L129+G129)/(H129+M129+R129+W129),(V129+Q129+L129+G129)/F129),0)</f>
        <v>0</v>
      </c>
      <c r="AA129" s="131">
        <v>1</v>
      </c>
    </row>
    <row r="130" spans="1:27" ht="27.6" customHeight="1" x14ac:dyDescent="0.3">
      <c r="A130" s="386"/>
      <c r="B130" s="261"/>
      <c r="C130" s="444"/>
      <c r="D130" s="445" t="s">
        <v>605</v>
      </c>
      <c r="E130" s="446" t="s">
        <v>606</v>
      </c>
      <c r="F130" s="446" t="s">
        <v>607</v>
      </c>
      <c r="G130" s="172" t="s">
        <v>44</v>
      </c>
      <c r="H130" s="172" t="s">
        <v>608</v>
      </c>
      <c r="I130" s="447" t="s">
        <v>609</v>
      </c>
      <c r="J130" s="441" t="s">
        <v>602</v>
      </c>
      <c r="K130" s="442">
        <v>1</v>
      </c>
      <c r="L130" s="441" t="s">
        <v>603</v>
      </c>
      <c r="M130" s="443" t="s">
        <v>604</v>
      </c>
      <c r="N130" s="172"/>
      <c r="O130" s="172"/>
      <c r="P130" s="131"/>
      <c r="Q130" s="176">
        <v>0</v>
      </c>
      <c r="R130" s="177"/>
      <c r="S130" s="170"/>
      <c r="T130" s="179"/>
      <c r="U130" s="131"/>
      <c r="V130" s="176"/>
      <c r="W130" s="177"/>
      <c r="X130" s="170">
        <f t="shared" si="79"/>
        <v>0</v>
      </c>
      <c r="Y130" s="179"/>
      <c r="Z130" s="131">
        <f t="shared" si="80"/>
        <v>0</v>
      </c>
      <c r="AA130" s="131">
        <v>0</v>
      </c>
    </row>
    <row r="131" spans="1:27" ht="96.6" x14ac:dyDescent="0.3">
      <c r="A131" s="386"/>
      <c r="B131" s="261"/>
      <c r="C131" s="448"/>
      <c r="D131" s="445" t="s">
        <v>610</v>
      </c>
      <c r="E131" s="175" t="s">
        <v>611</v>
      </c>
      <c r="F131" s="175" t="s">
        <v>612</v>
      </c>
      <c r="G131" s="172" t="s">
        <v>44</v>
      </c>
      <c r="H131" s="175" t="s">
        <v>613</v>
      </c>
      <c r="I131" s="199" t="s">
        <v>614</v>
      </c>
      <c r="J131" s="441" t="s">
        <v>602</v>
      </c>
      <c r="K131" s="442">
        <v>1</v>
      </c>
      <c r="L131" s="441" t="s">
        <v>603</v>
      </c>
      <c r="M131" s="200" t="s">
        <v>604</v>
      </c>
      <c r="N131" s="172"/>
      <c r="O131" s="172"/>
      <c r="P131" s="131"/>
      <c r="Q131" s="176">
        <v>1</v>
      </c>
      <c r="R131" s="177"/>
      <c r="S131" s="170"/>
      <c r="T131" s="180"/>
      <c r="U131" s="131"/>
      <c r="V131" s="176"/>
      <c r="W131" s="177"/>
      <c r="X131" s="170">
        <f t="shared" si="79"/>
        <v>0</v>
      </c>
      <c r="Y131" s="180"/>
      <c r="Z131" s="131">
        <f t="shared" si="80"/>
        <v>0</v>
      </c>
      <c r="AA131" s="131">
        <v>1</v>
      </c>
    </row>
    <row r="132" spans="1:27" ht="55.2" customHeight="1" x14ac:dyDescent="0.3">
      <c r="A132" s="386"/>
      <c r="B132" s="261" t="s">
        <v>360</v>
      </c>
      <c r="C132" s="449" t="s">
        <v>615</v>
      </c>
      <c r="D132" s="439" t="s">
        <v>616</v>
      </c>
      <c r="E132" s="446" t="s">
        <v>617</v>
      </c>
      <c r="F132" s="446" t="s">
        <v>618</v>
      </c>
      <c r="G132" s="172" t="s">
        <v>44</v>
      </c>
      <c r="H132" s="172" t="s">
        <v>619</v>
      </c>
      <c r="I132" s="450" t="s">
        <v>620</v>
      </c>
      <c r="J132" s="172" t="s">
        <v>621</v>
      </c>
      <c r="K132" s="442">
        <v>1</v>
      </c>
      <c r="L132" s="441" t="s">
        <v>603</v>
      </c>
      <c r="M132" s="443" t="s">
        <v>604</v>
      </c>
      <c r="N132" s="172"/>
      <c r="O132" s="172"/>
      <c r="P132" s="131"/>
      <c r="Q132" s="176">
        <v>56</v>
      </c>
      <c r="R132" s="177"/>
      <c r="S132" s="170"/>
      <c r="T132" s="172"/>
      <c r="U132" s="131"/>
      <c r="V132" s="176"/>
      <c r="W132" s="177"/>
      <c r="X132" s="170">
        <f t="shared" si="79"/>
        <v>0</v>
      </c>
      <c r="Y132" s="172"/>
      <c r="Z132" s="131">
        <f t="shared" si="80"/>
        <v>0</v>
      </c>
      <c r="AA132" s="131">
        <v>1</v>
      </c>
    </row>
    <row r="133" spans="1:27" ht="92.4" x14ac:dyDescent="0.3">
      <c r="A133" s="386"/>
      <c r="B133" s="261"/>
      <c r="C133" s="449"/>
      <c r="D133" s="439" t="s">
        <v>622</v>
      </c>
      <c r="E133" s="446" t="s">
        <v>623</v>
      </c>
      <c r="F133" s="446" t="s">
        <v>624</v>
      </c>
      <c r="G133" s="172" t="s">
        <v>44</v>
      </c>
      <c r="H133" s="172" t="s">
        <v>625</v>
      </c>
      <c r="I133" s="446" t="s">
        <v>626</v>
      </c>
      <c r="J133" s="172" t="s">
        <v>627</v>
      </c>
      <c r="K133" s="442">
        <v>1</v>
      </c>
      <c r="L133" s="441" t="s">
        <v>603</v>
      </c>
      <c r="M133" s="443" t="s">
        <v>604</v>
      </c>
      <c r="N133" s="172"/>
      <c r="O133" s="172"/>
      <c r="P133" s="131"/>
      <c r="Q133" s="176">
        <v>720</v>
      </c>
      <c r="R133" s="177"/>
      <c r="S133" s="170"/>
      <c r="T133" s="172"/>
      <c r="U133" s="131"/>
      <c r="V133" s="176"/>
      <c r="W133" s="177"/>
      <c r="X133" s="170">
        <f t="shared" si="79"/>
        <v>0</v>
      </c>
      <c r="Y133" s="172"/>
      <c r="Z133" s="131">
        <f t="shared" si="80"/>
        <v>0</v>
      </c>
      <c r="AA133" s="131">
        <v>1</v>
      </c>
    </row>
    <row r="134" spans="1:27" ht="66" x14ac:dyDescent="0.3">
      <c r="A134" s="386"/>
      <c r="B134" s="261"/>
      <c r="C134" s="449"/>
      <c r="D134" s="439" t="s">
        <v>628</v>
      </c>
      <c r="E134" s="446" t="s">
        <v>629</v>
      </c>
      <c r="F134" s="446" t="s">
        <v>630</v>
      </c>
      <c r="G134" s="172" t="s">
        <v>44</v>
      </c>
      <c r="H134" s="172" t="s">
        <v>631</v>
      </c>
      <c r="I134" s="108" t="s">
        <v>632</v>
      </c>
      <c r="J134" s="172" t="s">
        <v>633</v>
      </c>
      <c r="K134" s="442">
        <v>1</v>
      </c>
      <c r="L134" s="441" t="s">
        <v>603</v>
      </c>
      <c r="M134" s="443" t="s">
        <v>604</v>
      </c>
      <c r="N134" s="172"/>
      <c r="O134" s="113"/>
      <c r="P134" s="131"/>
      <c r="Q134" s="176">
        <v>8</v>
      </c>
      <c r="R134" s="177"/>
      <c r="S134" s="170"/>
      <c r="T134" s="113"/>
      <c r="U134" s="131"/>
      <c r="V134" s="176"/>
      <c r="W134" s="177"/>
      <c r="X134" s="170">
        <f t="shared" si="79"/>
        <v>0</v>
      </c>
      <c r="Y134" s="113"/>
      <c r="Z134" s="131">
        <f t="shared" si="80"/>
        <v>0</v>
      </c>
      <c r="AA134" s="131">
        <v>1</v>
      </c>
    </row>
    <row r="135" spans="1:27" ht="55.2" customHeight="1" x14ac:dyDescent="0.3">
      <c r="A135" s="386"/>
      <c r="B135" s="181" t="s">
        <v>361</v>
      </c>
      <c r="C135" s="172" t="s">
        <v>634</v>
      </c>
      <c r="D135" s="172" t="s">
        <v>635</v>
      </c>
      <c r="E135" s="451" t="s">
        <v>636</v>
      </c>
      <c r="F135" s="439" t="s">
        <v>637</v>
      </c>
      <c r="G135" s="172" t="s">
        <v>44</v>
      </c>
      <c r="H135" s="172" t="s">
        <v>638</v>
      </c>
      <c r="I135" s="450" t="s">
        <v>639</v>
      </c>
      <c r="J135" s="172" t="s">
        <v>640</v>
      </c>
      <c r="K135" s="442">
        <v>1</v>
      </c>
      <c r="L135" s="441" t="s">
        <v>603</v>
      </c>
      <c r="M135" s="443" t="s">
        <v>604</v>
      </c>
      <c r="N135" s="172"/>
      <c r="O135" s="113"/>
      <c r="P135" s="131"/>
      <c r="Q135" s="176">
        <v>0</v>
      </c>
      <c r="R135" s="177"/>
      <c r="S135" s="170"/>
      <c r="T135" s="113"/>
      <c r="U135" s="131"/>
      <c r="V135" s="176"/>
      <c r="W135" s="177"/>
      <c r="X135" s="170">
        <f t="shared" si="79"/>
        <v>0</v>
      </c>
      <c r="Y135" s="113"/>
      <c r="Z135" s="131">
        <f>IFERROR(IF(F135="Según demanda",(V135+Q135+L135+G135)/(H135+M135+R135+W135),(V135+Q135+L135+G135)/F135),0)</f>
        <v>0</v>
      </c>
      <c r="AA135" s="131">
        <v>1</v>
      </c>
    </row>
    <row r="136" spans="1:27" ht="79.2" x14ac:dyDescent="0.3">
      <c r="A136" s="386"/>
      <c r="B136" s="182" t="s">
        <v>362</v>
      </c>
      <c r="C136" s="452" t="s">
        <v>641</v>
      </c>
      <c r="D136" s="202" t="s">
        <v>361</v>
      </c>
      <c r="E136" s="203" t="s">
        <v>642</v>
      </c>
      <c r="F136" s="202" t="s">
        <v>643</v>
      </c>
      <c r="G136" s="172" t="s">
        <v>44</v>
      </c>
      <c r="H136" s="172" t="s">
        <v>644</v>
      </c>
      <c r="I136" s="202" t="s">
        <v>645</v>
      </c>
      <c r="J136" s="172" t="s">
        <v>646</v>
      </c>
      <c r="K136" s="442">
        <v>1</v>
      </c>
      <c r="L136" s="441" t="s">
        <v>603</v>
      </c>
      <c r="M136" s="443" t="s">
        <v>604</v>
      </c>
      <c r="N136" s="172"/>
      <c r="O136" s="113"/>
      <c r="P136" s="131"/>
      <c r="Q136" s="176">
        <v>0</v>
      </c>
      <c r="R136" s="177"/>
      <c r="S136" s="170"/>
      <c r="T136" s="113"/>
      <c r="U136" s="131"/>
      <c r="V136" s="176"/>
      <c r="W136" s="177"/>
      <c r="X136" s="170">
        <f t="shared" si="79"/>
        <v>0</v>
      </c>
      <c r="Y136" s="113"/>
      <c r="Z136" s="131">
        <f>IFERROR(IF(F136="Según demanda",(V136+Q136+L136+G136)/(H136+M136+R136+W136),(V136+Q136+L136+G136)/F136),0)</f>
        <v>0</v>
      </c>
      <c r="AA136" s="131">
        <v>1</v>
      </c>
    </row>
    <row r="137" spans="1:27" ht="66" x14ac:dyDescent="0.3">
      <c r="A137" s="386"/>
      <c r="B137" s="182" t="s">
        <v>363</v>
      </c>
      <c r="C137" s="453"/>
      <c r="D137" s="202" t="s">
        <v>362</v>
      </c>
      <c r="E137" s="203" t="s">
        <v>647</v>
      </c>
      <c r="F137" s="202" t="s">
        <v>648</v>
      </c>
      <c r="G137" s="172" t="s">
        <v>44</v>
      </c>
      <c r="H137" s="172" t="s">
        <v>649</v>
      </c>
      <c r="I137" s="202" t="s">
        <v>650</v>
      </c>
      <c r="J137" s="172" t="s">
        <v>651</v>
      </c>
      <c r="K137" s="442">
        <v>1</v>
      </c>
      <c r="L137" s="441" t="s">
        <v>603</v>
      </c>
      <c r="M137" s="443" t="s">
        <v>604</v>
      </c>
      <c r="N137" s="172"/>
      <c r="O137" s="113"/>
      <c r="P137" s="131"/>
      <c r="Q137" s="176">
        <v>0</v>
      </c>
      <c r="R137" s="177"/>
      <c r="S137" s="170"/>
      <c r="T137" s="113"/>
      <c r="U137" s="131"/>
      <c r="V137" s="176"/>
      <c r="W137" s="177"/>
      <c r="X137" s="170">
        <f t="shared" si="79"/>
        <v>0</v>
      </c>
      <c r="Y137" s="113"/>
      <c r="Z137" s="131">
        <f>IFERROR(IF(F137="Según demanda",(V137+Q137+L137+G137)/(H137+M137+R137+W137),(V137+Q137+L137+G137)/F137),0)</f>
        <v>0</v>
      </c>
      <c r="AA137" s="131">
        <v>1</v>
      </c>
    </row>
    <row r="138" spans="1:27" ht="69" x14ac:dyDescent="0.3">
      <c r="A138" s="386"/>
      <c r="B138" s="182" t="s">
        <v>364</v>
      </c>
      <c r="C138" s="453"/>
      <c r="D138" s="202" t="s">
        <v>364</v>
      </c>
      <c r="E138" s="203" t="s">
        <v>652</v>
      </c>
      <c r="F138" s="454" t="s">
        <v>653</v>
      </c>
      <c r="G138" s="172" t="s">
        <v>44</v>
      </c>
      <c r="H138" s="172" t="s">
        <v>654</v>
      </c>
      <c r="I138" s="202" t="s">
        <v>655</v>
      </c>
      <c r="J138" s="172" t="s">
        <v>656</v>
      </c>
      <c r="K138" s="442">
        <v>1</v>
      </c>
      <c r="L138" s="441" t="s">
        <v>603</v>
      </c>
      <c r="M138" s="443" t="s">
        <v>604</v>
      </c>
      <c r="N138" s="172"/>
      <c r="O138" s="172"/>
      <c r="P138" s="131"/>
      <c r="Q138" s="176">
        <v>0</v>
      </c>
      <c r="R138" s="177"/>
      <c r="S138" s="170"/>
      <c r="T138" s="172"/>
      <c r="U138" s="131"/>
      <c r="V138" s="176"/>
      <c r="W138" s="177"/>
      <c r="X138" s="170">
        <f t="shared" si="79"/>
        <v>0</v>
      </c>
      <c r="Y138" s="113"/>
      <c r="Z138" s="131">
        <f>IFERROR(IF(F138="Según demanda",(V138+Q138+L138+G138)/(H138+M138+R138+W138),(V138+Q138+L138+G138)/F138),0)</f>
        <v>0</v>
      </c>
      <c r="AA138" s="131">
        <v>1</v>
      </c>
    </row>
    <row r="139" spans="1:27" ht="57.6" x14ac:dyDescent="0.3">
      <c r="A139" s="386"/>
      <c r="B139" s="182" t="s">
        <v>365</v>
      </c>
      <c r="C139" s="453"/>
      <c r="D139" s="201" t="s">
        <v>363</v>
      </c>
      <c r="E139" s="201" t="s">
        <v>657</v>
      </c>
      <c r="F139" s="201" t="s">
        <v>658</v>
      </c>
      <c r="G139" s="172" t="s">
        <v>44</v>
      </c>
      <c r="H139" s="172" t="s">
        <v>659</v>
      </c>
      <c r="I139" s="201" t="s">
        <v>660</v>
      </c>
      <c r="J139" s="172" t="s">
        <v>656</v>
      </c>
      <c r="K139" s="442">
        <v>1</v>
      </c>
      <c r="L139" s="441" t="s">
        <v>603</v>
      </c>
      <c r="M139" s="443" t="s">
        <v>604</v>
      </c>
      <c r="N139" s="172"/>
      <c r="O139" s="113"/>
      <c r="P139" s="131"/>
      <c r="Q139" s="176"/>
      <c r="R139" s="177"/>
      <c r="S139" s="170"/>
      <c r="T139" s="113"/>
      <c r="U139" s="131"/>
      <c r="V139" s="176"/>
      <c r="W139" s="177"/>
      <c r="X139" s="170">
        <f t="shared" si="79"/>
        <v>0</v>
      </c>
      <c r="Y139" s="113"/>
      <c r="Z139" s="131">
        <f>IFERROR(IF(F139="Según demanda",(V139+Q139+L139+G139)/(H139+M139+R139+W139),(V139+Q139+L139+G139)/F139),0)</f>
        <v>0</v>
      </c>
      <c r="AA139" s="131">
        <v>1</v>
      </c>
    </row>
    <row r="140" spans="1:27" ht="55.2" x14ac:dyDescent="0.3">
      <c r="A140" s="386"/>
      <c r="B140" s="139" t="s">
        <v>366</v>
      </c>
      <c r="C140" s="455"/>
      <c r="D140" s="454" t="s">
        <v>365</v>
      </c>
      <c r="E140" s="203" t="s">
        <v>661</v>
      </c>
      <c r="F140" s="454" t="s">
        <v>662</v>
      </c>
      <c r="G140" s="172" t="s">
        <v>44</v>
      </c>
      <c r="H140" s="172" t="s">
        <v>663</v>
      </c>
      <c r="I140" s="202" t="s">
        <v>664</v>
      </c>
      <c r="J140" s="172" t="s">
        <v>656</v>
      </c>
      <c r="K140" s="442">
        <v>1</v>
      </c>
      <c r="L140" s="441" t="s">
        <v>603</v>
      </c>
      <c r="M140" s="443" t="s">
        <v>604</v>
      </c>
      <c r="N140" s="172"/>
      <c r="O140" s="113"/>
      <c r="P140" s="131"/>
      <c r="Q140" s="176"/>
      <c r="R140" s="176"/>
      <c r="S140" s="170"/>
      <c r="T140" s="113"/>
      <c r="U140" s="131"/>
      <c r="V140" s="176"/>
      <c r="W140" s="177"/>
      <c r="X140" s="170">
        <f t="shared" si="79"/>
        <v>0</v>
      </c>
      <c r="Y140" s="113"/>
      <c r="Z140" s="131">
        <f t="shared" si="80"/>
        <v>0</v>
      </c>
      <c r="AA140" s="131">
        <v>1</v>
      </c>
    </row>
    <row r="141" spans="1:27" ht="79.8" thickBot="1" x14ac:dyDescent="0.35">
      <c r="A141" s="387"/>
      <c r="B141" s="183" t="s">
        <v>367</v>
      </c>
      <c r="C141" s="456" t="s">
        <v>665</v>
      </c>
      <c r="D141" s="456" t="s">
        <v>666</v>
      </c>
      <c r="E141" s="457" t="s">
        <v>667</v>
      </c>
      <c r="F141" s="456" t="s">
        <v>668</v>
      </c>
      <c r="G141" s="172" t="s">
        <v>44</v>
      </c>
      <c r="H141" s="172" t="s">
        <v>669</v>
      </c>
      <c r="I141" s="458" t="s">
        <v>670</v>
      </c>
      <c r="J141" s="172" t="s">
        <v>671</v>
      </c>
      <c r="K141" s="442">
        <v>1</v>
      </c>
      <c r="L141" s="441" t="s">
        <v>603</v>
      </c>
      <c r="M141" s="443">
        <v>12</v>
      </c>
      <c r="N141" s="172"/>
      <c r="O141" s="172"/>
      <c r="P141" s="131"/>
      <c r="Q141" s="176">
        <v>3</v>
      </c>
      <c r="R141" s="177"/>
      <c r="S141" s="170"/>
      <c r="T141" s="172"/>
      <c r="U141" s="131"/>
      <c r="V141" s="176"/>
      <c r="W141" s="177"/>
      <c r="X141" s="170">
        <f>IFERROR((V141/W141),0)</f>
        <v>0</v>
      </c>
      <c r="Y141" s="172"/>
      <c r="Z141" s="131">
        <f>IFERROR(IF(F141="Según demanda",(V141+Q141+L141+G141)/(H141+M141+R141+W141),(V141+Q141+L141+G141)/F141),0)</f>
        <v>0</v>
      </c>
      <c r="AA141" s="131">
        <v>0.25</v>
      </c>
    </row>
    <row r="142" spans="1:27" ht="60" customHeight="1" x14ac:dyDescent="0.3">
      <c r="A142" s="625" t="s">
        <v>958</v>
      </c>
      <c r="B142" s="471" t="s">
        <v>717</v>
      </c>
      <c r="C142" s="463" t="s">
        <v>718</v>
      </c>
      <c r="D142" s="571" t="s">
        <v>719</v>
      </c>
      <c r="E142" s="571" t="s">
        <v>720</v>
      </c>
      <c r="F142" s="612" t="s">
        <v>721</v>
      </c>
      <c r="G142" s="613" t="s">
        <v>722</v>
      </c>
      <c r="H142" s="565"/>
      <c r="I142" s="513"/>
      <c r="J142" s="576">
        <f t="shared" ref="J142:J196" si="81">IFERROR((H142/I142),0)</f>
        <v>0</v>
      </c>
      <c r="K142" s="515"/>
      <c r="L142" s="577">
        <f>IFERROR(IF(G142="Según demanda",H142/I142,H142/G142),0)</f>
        <v>0</v>
      </c>
      <c r="M142" s="614"/>
      <c r="N142" s="615"/>
      <c r="O142" s="580">
        <f t="shared" ref="O142:O196" si="82">IFERROR((M142/N142),0)</f>
        <v>0</v>
      </c>
      <c r="P142" s="527"/>
      <c r="Q142" s="581">
        <f t="shared" ref="Q142:Q196" si="83">IFERROR(IF(G142="Según demanda",M142/N142,M142/G142),0)</f>
        <v>0</v>
      </c>
      <c r="R142" s="616"/>
      <c r="S142" s="617"/>
      <c r="T142" s="585">
        <f t="shared" ref="T142:T196" si="84">IFERROR((R142/S142),0)</f>
        <v>0</v>
      </c>
      <c r="U142" s="618"/>
      <c r="V142" s="586">
        <f t="shared" ref="V142" si="85">IFERROR(IF(G190="Según demanda",R142/S142,R142/G142),0)</f>
        <v>0</v>
      </c>
      <c r="W142" s="619"/>
      <c r="X142" s="620"/>
      <c r="Y142" s="591">
        <f t="shared" ref="Y142:Y196" si="86">IFERROR((W142/X142),0)</f>
        <v>0</v>
      </c>
      <c r="Z142" s="621"/>
      <c r="AA142" s="592">
        <f t="shared" ref="AA142:AA196" si="87">IFERROR(IF(V142="Según demanda",W142/X142,W142/V142),0)</f>
        <v>0</v>
      </c>
    </row>
    <row r="143" spans="1:27" ht="27.6" x14ac:dyDescent="0.3">
      <c r="A143" s="626"/>
      <c r="B143" s="471"/>
      <c r="C143" s="463"/>
      <c r="D143" s="512" t="s">
        <v>723</v>
      </c>
      <c r="E143" s="512" t="s">
        <v>724</v>
      </c>
      <c r="F143" s="512" t="s">
        <v>725</v>
      </c>
      <c r="G143" s="569">
        <v>4</v>
      </c>
      <c r="H143" s="562"/>
      <c r="I143" s="517"/>
      <c r="J143" s="514">
        <f t="shared" si="81"/>
        <v>0</v>
      </c>
      <c r="K143" s="518"/>
      <c r="L143" s="563">
        <f t="shared" ref="L143:L196" si="88">IFERROR(IF(G143="Según demanda",H143/I143,H143/G143),0)</f>
        <v>0</v>
      </c>
      <c r="M143" s="531"/>
      <c r="N143" s="524"/>
      <c r="O143" s="523">
        <f t="shared" si="82"/>
        <v>0</v>
      </c>
      <c r="P143" s="525"/>
      <c r="Q143" s="529">
        <f t="shared" si="83"/>
        <v>0</v>
      </c>
      <c r="R143" s="544"/>
      <c r="S143" s="537"/>
      <c r="T143" s="535">
        <f t="shared" si="84"/>
        <v>0</v>
      </c>
      <c r="U143" s="539"/>
      <c r="V143" s="541">
        <f>IFERROR(IF(#REF!="Según demanda",R143/S143,R143/G143),0)</f>
        <v>0</v>
      </c>
      <c r="W143" s="553"/>
      <c r="X143" s="554"/>
      <c r="Y143" s="551">
        <f t="shared" si="86"/>
        <v>0</v>
      </c>
      <c r="Z143" s="556"/>
      <c r="AA143" s="548">
        <f t="shared" si="87"/>
        <v>0</v>
      </c>
    </row>
    <row r="144" spans="1:27" ht="55.2" x14ac:dyDescent="0.3">
      <c r="A144" s="626"/>
      <c r="B144" s="471"/>
      <c r="C144" s="463"/>
      <c r="D144" s="521" t="s">
        <v>726</v>
      </c>
      <c r="E144" s="511" t="s">
        <v>720</v>
      </c>
      <c r="F144" s="521" t="s">
        <v>727</v>
      </c>
      <c r="G144" s="569" t="s">
        <v>722</v>
      </c>
      <c r="H144" s="562"/>
      <c r="I144" s="517"/>
      <c r="J144" s="514">
        <f t="shared" si="81"/>
        <v>0</v>
      </c>
      <c r="K144" s="518"/>
      <c r="L144" s="563">
        <f t="shared" si="88"/>
        <v>0</v>
      </c>
      <c r="M144" s="530"/>
      <c r="N144" s="524"/>
      <c r="O144" s="523">
        <f t="shared" si="82"/>
        <v>0</v>
      </c>
      <c r="P144" s="522"/>
      <c r="Q144" s="529">
        <f t="shared" si="83"/>
        <v>0</v>
      </c>
      <c r="R144" s="543"/>
      <c r="S144" s="537"/>
      <c r="T144" s="535">
        <f t="shared" si="84"/>
        <v>0</v>
      </c>
      <c r="U144" s="538"/>
      <c r="V144" s="541">
        <f>IFERROR(IF(G191="Según demanda",R144/S144,R144/G144),0)</f>
        <v>0</v>
      </c>
      <c r="W144" s="553"/>
      <c r="X144" s="554"/>
      <c r="Y144" s="551">
        <f t="shared" si="86"/>
        <v>0</v>
      </c>
      <c r="Z144" s="555"/>
      <c r="AA144" s="548">
        <f t="shared" si="87"/>
        <v>0</v>
      </c>
    </row>
    <row r="145" spans="1:27" ht="41.4" x14ac:dyDescent="0.3">
      <c r="A145" s="626"/>
      <c r="B145" s="471"/>
      <c r="C145" s="463"/>
      <c r="D145" s="511" t="s">
        <v>728</v>
      </c>
      <c r="E145" s="511" t="s">
        <v>729</v>
      </c>
      <c r="F145" s="512" t="s">
        <v>725</v>
      </c>
      <c r="G145" s="597">
        <v>12</v>
      </c>
      <c r="H145" s="562"/>
      <c r="I145" s="517"/>
      <c r="J145" s="514">
        <f t="shared" si="81"/>
        <v>0</v>
      </c>
      <c r="K145" s="518"/>
      <c r="L145" s="563">
        <f t="shared" si="88"/>
        <v>0</v>
      </c>
      <c r="M145" s="530"/>
      <c r="N145" s="524"/>
      <c r="O145" s="523">
        <f t="shared" si="82"/>
        <v>0</v>
      </c>
      <c r="P145" s="525"/>
      <c r="Q145" s="529">
        <f t="shared" si="83"/>
        <v>0</v>
      </c>
      <c r="R145" s="543"/>
      <c r="S145" s="537"/>
      <c r="T145" s="535">
        <f t="shared" si="84"/>
        <v>0</v>
      </c>
      <c r="U145" s="539"/>
      <c r="V145" s="541">
        <f>IFERROR(IF(#REF!="Según demanda",R145/S145,R145/G145),0)</f>
        <v>0</v>
      </c>
      <c r="W145" s="553"/>
      <c r="X145" s="554"/>
      <c r="Y145" s="551">
        <f t="shared" si="86"/>
        <v>0</v>
      </c>
      <c r="Z145" s="556"/>
      <c r="AA145" s="548">
        <f t="shared" si="87"/>
        <v>0</v>
      </c>
    </row>
    <row r="146" spans="1:27" ht="41.4" x14ac:dyDescent="0.3">
      <c r="A146" s="626"/>
      <c r="B146" s="471"/>
      <c r="C146" s="463"/>
      <c r="D146" s="511" t="s">
        <v>730</v>
      </c>
      <c r="E146" s="511" t="s">
        <v>729</v>
      </c>
      <c r="F146" s="512" t="s">
        <v>725</v>
      </c>
      <c r="G146" s="597">
        <v>4</v>
      </c>
      <c r="H146" s="562"/>
      <c r="I146" s="517"/>
      <c r="J146" s="514">
        <f t="shared" si="81"/>
        <v>0</v>
      </c>
      <c r="K146" s="518"/>
      <c r="L146" s="563">
        <f t="shared" si="88"/>
        <v>0</v>
      </c>
      <c r="M146" s="531"/>
      <c r="N146" s="524"/>
      <c r="O146" s="523">
        <f t="shared" si="82"/>
        <v>0</v>
      </c>
      <c r="P146" s="522"/>
      <c r="Q146" s="529">
        <f t="shared" si="83"/>
        <v>0</v>
      </c>
      <c r="R146" s="544"/>
      <c r="S146" s="537"/>
      <c r="T146" s="535">
        <f t="shared" si="84"/>
        <v>0</v>
      </c>
      <c r="U146" s="538"/>
      <c r="V146" s="541">
        <f>IFERROR(IF(G192="Según demanda",R146/S146,R146/G146),0)</f>
        <v>0</v>
      </c>
      <c r="W146" s="553"/>
      <c r="X146" s="554"/>
      <c r="Y146" s="551">
        <f t="shared" si="86"/>
        <v>0</v>
      </c>
      <c r="Z146" s="555"/>
      <c r="AA146" s="548">
        <f t="shared" si="87"/>
        <v>0</v>
      </c>
    </row>
    <row r="147" spans="1:27" ht="27.6" x14ac:dyDescent="0.3">
      <c r="A147" s="626"/>
      <c r="B147" s="471"/>
      <c r="C147" s="463"/>
      <c r="D147" s="511" t="s">
        <v>731</v>
      </c>
      <c r="E147" s="511" t="s">
        <v>732</v>
      </c>
      <c r="F147" s="512" t="s">
        <v>725</v>
      </c>
      <c r="G147" s="597">
        <v>4</v>
      </c>
      <c r="H147" s="562"/>
      <c r="I147" s="517"/>
      <c r="J147" s="514">
        <f t="shared" si="81"/>
        <v>0</v>
      </c>
      <c r="K147" s="518"/>
      <c r="L147" s="563">
        <f t="shared" si="88"/>
        <v>0</v>
      </c>
      <c r="M147" s="530"/>
      <c r="N147" s="524"/>
      <c r="O147" s="523">
        <f t="shared" si="82"/>
        <v>0</v>
      </c>
      <c r="P147" s="525"/>
      <c r="Q147" s="529">
        <f t="shared" si="83"/>
        <v>0</v>
      </c>
      <c r="R147" s="543"/>
      <c r="S147" s="537"/>
      <c r="T147" s="535">
        <f t="shared" si="84"/>
        <v>0</v>
      </c>
      <c r="U147" s="539"/>
      <c r="V147" s="541">
        <f>IFERROR(IF(#REF!="Según demanda",R147/S147,R147/G147),0)</f>
        <v>0</v>
      </c>
      <c r="W147" s="553"/>
      <c r="X147" s="557"/>
      <c r="Y147" s="551">
        <f t="shared" si="86"/>
        <v>0</v>
      </c>
      <c r="Z147" s="556"/>
      <c r="AA147" s="548">
        <f t="shared" si="87"/>
        <v>0</v>
      </c>
    </row>
    <row r="148" spans="1:27" ht="41.4" x14ac:dyDescent="0.3">
      <c r="A148" s="626"/>
      <c r="B148" s="471"/>
      <c r="C148" s="463"/>
      <c r="D148" s="511" t="s">
        <v>733</v>
      </c>
      <c r="E148" s="519" t="s">
        <v>724</v>
      </c>
      <c r="F148" s="512" t="s">
        <v>725</v>
      </c>
      <c r="G148" s="598">
        <v>12</v>
      </c>
      <c r="H148" s="562"/>
      <c r="I148" s="517"/>
      <c r="J148" s="514">
        <f t="shared" si="81"/>
        <v>0</v>
      </c>
      <c r="K148" s="518"/>
      <c r="L148" s="563">
        <f t="shared" si="88"/>
        <v>0</v>
      </c>
      <c r="M148" s="531"/>
      <c r="N148" s="524"/>
      <c r="O148" s="523">
        <f t="shared" si="82"/>
        <v>0</v>
      </c>
      <c r="P148" s="522"/>
      <c r="Q148" s="529">
        <f t="shared" si="83"/>
        <v>0</v>
      </c>
      <c r="R148" s="544"/>
      <c r="S148" s="537"/>
      <c r="T148" s="535">
        <f t="shared" si="84"/>
        <v>0</v>
      </c>
      <c r="U148" s="538"/>
      <c r="V148" s="541">
        <f>IFERROR(IF(G196="Según demanda",R148/S148,R148/G148),0)</f>
        <v>0</v>
      </c>
      <c r="W148" s="553"/>
      <c r="X148" s="554"/>
      <c r="Y148" s="551">
        <f t="shared" si="86"/>
        <v>0</v>
      </c>
      <c r="Z148" s="555"/>
      <c r="AA148" s="548">
        <f t="shared" si="87"/>
        <v>0</v>
      </c>
    </row>
    <row r="149" spans="1:27" ht="41.4" x14ac:dyDescent="0.3">
      <c r="A149" s="626"/>
      <c r="B149" s="472"/>
      <c r="C149" s="460"/>
      <c r="D149" s="521" t="s">
        <v>734</v>
      </c>
      <c r="E149" s="511" t="s">
        <v>735</v>
      </c>
      <c r="F149" s="511" t="s">
        <v>736</v>
      </c>
      <c r="G149" s="597" t="s">
        <v>722</v>
      </c>
      <c r="H149" s="562"/>
      <c r="I149" s="517"/>
      <c r="J149" s="514">
        <f t="shared" si="81"/>
        <v>0</v>
      </c>
      <c r="K149" s="518"/>
      <c r="L149" s="563">
        <f t="shared" si="88"/>
        <v>0</v>
      </c>
      <c r="M149" s="531"/>
      <c r="N149" s="524"/>
      <c r="O149" s="523">
        <f t="shared" si="82"/>
        <v>0</v>
      </c>
      <c r="P149" s="525"/>
      <c r="Q149" s="529">
        <f t="shared" si="83"/>
        <v>0</v>
      </c>
      <c r="R149" s="544"/>
      <c r="S149" s="537"/>
      <c r="T149" s="535">
        <f t="shared" si="84"/>
        <v>0</v>
      </c>
      <c r="U149" s="539"/>
      <c r="V149" s="541">
        <f>IFERROR(IF(#REF!="Según demanda",R149/S149,R149/G149),0)</f>
        <v>0</v>
      </c>
      <c r="W149" s="553"/>
      <c r="X149" s="554"/>
      <c r="Y149" s="551">
        <f t="shared" si="86"/>
        <v>0</v>
      </c>
      <c r="Z149" s="556"/>
      <c r="AA149" s="548">
        <f t="shared" si="87"/>
        <v>0</v>
      </c>
    </row>
    <row r="150" spans="1:27" ht="41.4" x14ac:dyDescent="0.3">
      <c r="A150" s="626"/>
      <c r="B150" s="473" t="s">
        <v>737</v>
      </c>
      <c r="C150" s="459" t="s">
        <v>738</v>
      </c>
      <c r="D150" s="511" t="s">
        <v>739</v>
      </c>
      <c r="E150" s="511" t="s">
        <v>740</v>
      </c>
      <c r="F150" s="521" t="s">
        <v>741</v>
      </c>
      <c r="G150" s="508">
        <v>187</v>
      </c>
      <c r="H150" s="562"/>
      <c r="I150" s="517"/>
      <c r="J150" s="514">
        <f t="shared" si="81"/>
        <v>0</v>
      </c>
      <c r="K150" s="518"/>
      <c r="L150" s="563">
        <f t="shared" si="88"/>
        <v>0</v>
      </c>
      <c r="M150" s="531"/>
      <c r="N150" s="524"/>
      <c r="O150" s="523">
        <f t="shared" si="82"/>
        <v>0</v>
      </c>
      <c r="P150" s="522"/>
      <c r="Q150" s="529">
        <f t="shared" si="83"/>
        <v>0</v>
      </c>
      <c r="R150" s="545"/>
      <c r="S150" s="537"/>
      <c r="T150" s="535">
        <f t="shared" si="84"/>
        <v>0</v>
      </c>
      <c r="U150" s="538"/>
      <c r="V150" s="541">
        <f>IFERROR(IF(#REF!="Según demanda",R150/S150,R150/G150),0)</f>
        <v>0</v>
      </c>
      <c r="W150" s="553"/>
      <c r="X150" s="554"/>
      <c r="Y150" s="551">
        <f t="shared" si="86"/>
        <v>0</v>
      </c>
      <c r="Z150" s="555"/>
      <c r="AA150" s="548">
        <f t="shared" si="87"/>
        <v>0</v>
      </c>
    </row>
    <row r="151" spans="1:27" ht="41.4" x14ac:dyDescent="0.3">
      <c r="A151" s="626"/>
      <c r="B151" s="471"/>
      <c r="C151" s="459"/>
      <c r="D151" s="511" t="s">
        <v>742</v>
      </c>
      <c r="E151" s="511" t="s">
        <v>740</v>
      </c>
      <c r="F151" s="521" t="s">
        <v>741</v>
      </c>
      <c r="G151" s="508">
        <v>187</v>
      </c>
      <c r="H151" s="562"/>
      <c r="I151" s="517"/>
      <c r="J151" s="514">
        <f t="shared" si="81"/>
        <v>0</v>
      </c>
      <c r="K151" s="518"/>
      <c r="L151" s="563">
        <f t="shared" si="88"/>
        <v>0</v>
      </c>
      <c r="M151" s="531"/>
      <c r="N151" s="524"/>
      <c r="O151" s="523">
        <f t="shared" si="82"/>
        <v>0</v>
      </c>
      <c r="P151" s="525"/>
      <c r="Q151" s="529">
        <f t="shared" si="83"/>
        <v>0</v>
      </c>
      <c r="R151" s="545"/>
      <c r="S151" s="537"/>
      <c r="T151" s="535">
        <f t="shared" si="84"/>
        <v>0</v>
      </c>
      <c r="U151" s="539"/>
      <c r="V151" s="541">
        <f>IFERROR(IF(#REF!="Según demanda",R151/S151,R151/G151),0)</f>
        <v>0</v>
      </c>
      <c r="W151" s="553"/>
      <c r="X151" s="554"/>
      <c r="Y151" s="551">
        <f t="shared" si="86"/>
        <v>0</v>
      </c>
      <c r="Z151" s="556"/>
      <c r="AA151" s="548">
        <f t="shared" si="87"/>
        <v>0</v>
      </c>
    </row>
    <row r="152" spans="1:27" ht="41.4" x14ac:dyDescent="0.3">
      <c r="A152" s="626"/>
      <c r="B152" s="471"/>
      <c r="C152" s="459"/>
      <c r="D152" s="521" t="s">
        <v>743</v>
      </c>
      <c r="E152" s="511" t="s">
        <v>744</v>
      </c>
      <c r="F152" s="521" t="s">
        <v>745</v>
      </c>
      <c r="G152" s="569">
        <v>4</v>
      </c>
      <c r="H152" s="562"/>
      <c r="I152" s="517"/>
      <c r="J152" s="514">
        <f t="shared" si="81"/>
        <v>0</v>
      </c>
      <c r="K152" s="518"/>
      <c r="L152" s="563">
        <f t="shared" si="88"/>
        <v>0</v>
      </c>
      <c r="M152" s="531"/>
      <c r="N152" s="524"/>
      <c r="O152" s="523">
        <f t="shared" si="82"/>
        <v>0</v>
      </c>
      <c r="P152" s="522"/>
      <c r="Q152" s="529">
        <f t="shared" si="83"/>
        <v>0</v>
      </c>
      <c r="R152" s="545"/>
      <c r="S152" s="537"/>
      <c r="T152" s="535">
        <f t="shared" si="84"/>
        <v>0</v>
      </c>
      <c r="U152" s="538"/>
      <c r="V152" s="541">
        <f>IFERROR(IF(#REF!="Según demanda",R152/S152,R152/G152),0)</f>
        <v>0</v>
      </c>
      <c r="W152" s="553"/>
      <c r="X152" s="554"/>
      <c r="Y152" s="551">
        <f t="shared" si="86"/>
        <v>0</v>
      </c>
      <c r="Z152" s="555"/>
      <c r="AA152" s="548">
        <f t="shared" si="87"/>
        <v>0</v>
      </c>
    </row>
    <row r="153" spans="1:27" ht="41.4" x14ac:dyDescent="0.3">
      <c r="A153" s="626"/>
      <c r="B153" s="471"/>
      <c r="C153" s="459"/>
      <c r="D153" s="521" t="s">
        <v>746</v>
      </c>
      <c r="E153" s="511" t="s">
        <v>747</v>
      </c>
      <c r="F153" s="521" t="s">
        <v>748</v>
      </c>
      <c r="G153" s="569">
        <v>8</v>
      </c>
      <c r="H153" s="562"/>
      <c r="I153" s="517"/>
      <c r="J153" s="514">
        <f t="shared" si="81"/>
        <v>0</v>
      </c>
      <c r="K153" s="518"/>
      <c r="L153" s="563">
        <f t="shared" si="88"/>
        <v>0</v>
      </c>
      <c r="M153" s="531"/>
      <c r="N153" s="524"/>
      <c r="O153" s="523">
        <f t="shared" si="82"/>
        <v>0</v>
      </c>
      <c r="P153" s="525"/>
      <c r="Q153" s="529">
        <f t="shared" si="83"/>
        <v>0</v>
      </c>
      <c r="R153" s="545"/>
      <c r="S153" s="537"/>
      <c r="T153" s="535">
        <f t="shared" si="84"/>
        <v>0</v>
      </c>
      <c r="U153" s="539"/>
      <c r="V153" s="541">
        <f>IFERROR(IF(#REF!="Según demanda",R153/S153,R153/G153),0)</f>
        <v>0</v>
      </c>
      <c r="W153" s="553"/>
      <c r="X153" s="554"/>
      <c r="Y153" s="551">
        <f t="shared" si="86"/>
        <v>0</v>
      </c>
      <c r="Z153" s="556"/>
      <c r="AA153" s="548">
        <f t="shared" si="87"/>
        <v>0</v>
      </c>
    </row>
    <row r="154" spans="1:27" ht="41.4" x14ac:dyDescent="0.3">
      <c r="A154" s="626"/>
      <c r="B154" s="471"/>
      <c r="C154" s="459"/>
      <c r="D154" s="521" t="s">
        <v>749</v>
      </c>
      <c r="E154" s="511" t="s">
        <v>747</v>
      </c>
      <c r="F154" s="521" t="s">
        <v>750</v>
      </c>
      <c r="G154" s="569">
        <v>8</v>
      </c>
      <c r="H154" s="562"/>
      <c r="I154" s="517"/>
      <c r="J154" s="514">
        <f t="shared" si="81"/>
        <v>0</v>
      </c>
      <c r="K154" s="518"/>
      <c r="L154" s="563">
        <f t="shared" si="88"/>
        <v>0</v>
      </c>
      <c r="M154" s="531"/>
      <c r="N154" s="524"/>
      <c r="O154" s="523">
        <f t="shared" si="82"/>
        <v>0</v>
      </c>
      <c r="P154" s="522"/>
      <c r="Q154" s="529">
        <f t="shared" si="83"/>
        <v>0</v>
      </c>
      <c r="R154" s="545"/>
      <c r="S154" s="537"/>
      <c r="T154" s="535">
        <f t="shared" si="84"/>
        <v>0</v>
      </c>
      <c r="U154" s="538"/>
      <c r="V154" s="541">
        <f>IFERROR(IF(#REF!="Según demanda",R154/S154,R154/G154),0)</f>
        <v>0</v>
      </c>
      <c r="W154" s="553"/>
      <c r="X154" s="554"/>
      <c r="Y154" s="551">
        <f t="shared" si="86"/>
        <v>0</v>
      </c>
      <c r="Z154" s="555"/>
      <c r="AA154" s="548">
        <f t="shared" si="87"/>
        <v>0</v>
      </c>
    </row>
    <row r="155" spans="1:27" ht="55.2" x14ac:dyDescent="0.3">
      <c r="A155" s="626"/>
      <c r="B155" s="471"/>
      <c r="C155" s="459"/>
      <c r="D155" s="521" t="s">
        <v>751</v>
      </c>
      <c r="E155" s="571" t="s">
        <v>747</v>
      </c>
      <c r="F155" s="521" t="s">
        <v>752</v>
      </c>
      <c r="G155" s="569">
        <v>40</v>
      </c>
      <c r="H155" s="562"/>
      <c r="I155" s="517"/>
      <c r="J155" s="514">
        <f t="shared" si="81"/>
        <v>0</v>
      </c>
      <c r="K155" s="518"/>
      <c r="L155" s="563">
        <f t="shared" si="88"/>
        <v>0</v>
      </c>
      <c r="M155" s="531"/>
      <c r="N155" s="524"/>
      <c r="O155" s="523">
        <f t="shared" si="82"/>
        <v>0</v>
      </c>
      <c r="P155" s="525"/>
      <c r="Q155" s="529">
        <f t="shared" si="83"/>
        <v>0</v>
      </c>
      <c r="R155" s="545"/>
      <c r="S155" s="537"/>
      <c r="T155" s="535">
        <f t="shared" si="84"/>
        <v>0</v>
      </c>
      <c r="U155" s="539"/>
      <c r="V155" s="541">
        <f t="shared" ref="V155:V164" si="89">IFERROR(IF(G197="Según demanda",R155/S155,R155/G155),0)</f>
        <v>0</v>
      </c>
      <c r="W155" s="553"/>
      <c r="X155" s="554"/>
      <c r="Y155" s="551">
        <f t="shared" si="86"/>
        <v>0</v>
      </c>
      <c r="Z155" s="556"/>
      <c r="AA155" s="548">
        <f t="shared" si="87"/>
        <v>0</v>
      </c>
    </row>
    <row r="156" spans="1:27" ht="27.6" x14ac:dyDescent="0.3">
      <c r="A156" s="626"/>
      <c r="B156" s="471"/>
      <c r="C156" s="459"/>
      <c r="D156" s="521" t="s">
        <v>753</v>
      </c>
      <c r="E156" s="520" t="s">
        <v>747</v>
      </c>
      <c r="F156" s="521" t="s">
        <v>754</v>
      </c>
      <c r="G156" s="508">
        <v>32</v>
      </c>
      <c r="H156" s="562"/>
      <c r="I156" s="517"/>
      <c r="J156" s="514">
        <f t="shared" si="81"/>
        <v>0</v>
      </c>
      <c r="K156" s="518"/>
      <c r="L156" s="563">
        <f t="shared" si="88"/>
        <v>0</v>
      </c>
      <c r="M156" s="531"/>
      <c r="N156" s="524"/>
      <c r="O156" s="523">
        <f t="shared" si="82"/>
        <v>0</v>
      </c>
      <c r="P156" s="522"/>
      <c r="Q156" s="529">
        <f t="shared" si="83"/>
        <v>0</v>
      </c>
      <c r="R156" s="545"/>
      <c r="S156" s="537"/>
      <c r="T156" s="535">
        <f t="shared" si="84"/>
        <v>0</v>
      </c>
      <c r="U156" s="538"/>
      <c r="V156" s="541">
        <f t="shared" si="89"/>
        <v>0</v>
      </c>
      <c r="W156" s="553"/>
      <c r="X156" s="554"/>
      <c r="Y156" s="551">
        <f t="shared" si="86"/>
        <v>0</v>
      </c>
      <c r="Z156" s="555"/>
      <c r="AA156" s="548">
        <f t="shared" si="87"/>
        <v>0</v>
      </c>
    </row>
    <row r="157" spans="1:27" ht="41.4" x14ac:dyDescent="0.3">
      <c r="A157" s="626"/>
      <c r="B157" s="471"/>
      <c r="C157" s="459"/>
      <c r="D157" s="521" t="s">
        <v>755</v>
      </c>
      <c r="E157" s="511" t="s">
        <v>756</v>
      </c>
      <c r="F157" s="511" t="s">
        <v>757</v>
      </c>
      <c r="G157" s="569">
        <v>5</v>
      </c>
      <c r="H157" s="562"/>
      <c r="I157" s="517"/>
      <c r="J157" s="514">
        <f t="shared" si="81"/>
        <v>0</v>
      </c>
      <c r="K157" s="518"/>
      <c r="L157" s="563">
        <f t="shared" si="88"/>
        <v>0</v>
      </c>
      <c r="M157" s="531"/>
      <c r="N157" s="524"/>
      <c r="O157" s="523">
        <f t="shared" si="82"/>
        <v>0</v>
      </c>
      <c r="P157" s="525"/>
      <c r="Q157" s="529">
        <f t="shared" si="83"/>
        <v>0</v>
      </c>
      <c r="R157" s="545"/>
      <c r="S157" s="537"/>
      <c r="T157" s="535">
        <f t="shared" si="84"/>
        <v>0</v>
      </c>
      <c r="U157" s="539"/>
      <c r="V157" s="541">
        <f t="shared" si="89"/>
        <v>0</v>
      </c>
      <c r="W157" s="553"/>
      <c r="X157" s="554"/>
      <c r="Y157" s="551">
        <f t="shared" si="86"/>
        <v>0</v>
      </c>
      <c r="Z157" s="556"/>
      <c r="AA157" s="548">
        <f t="shared" si="87"/>
        <v>0</v>
      </c>
    </row>
    <row r="158" spans="1:27" ht="27.6" x14ac:dyDescent="0.3">
      <c r="A158" s="626"/>
      <c r="B158" s="471"/>
      <c r="C158" s="459"/>
      <c r="D158" s="521" t="s">
        <v>758</v>
      </c>
      <c r="E158" s="511" t="s">
        <v>759</v>
      </c>
      <c r="F158" s="521" t="s">
        <v>760</v>
      </c>
      <c r="G158" s="569">
        <v>2</v>
      </c>
      <c r="H158" s="562"/>
      <c r="I158" s="517"/>
      <c r="J158" s="514">
        <f t="shared" si="81"/>
        <v>0</v>
      </c>
      <c r="K158" s="518"/>
      <c r="L158" s="563">
        <f t="shared" si="88"/>
        <v>0</v>
      </c>
      <c r="M158" s="531"/>
      <c r="N158" s="524"/>
      <c r="O158" s="523">
        <f t="shared" si="82"/>
        <v>0</v>
      </c>
      <c r="P158" s="522"/>
      <c r="Q158" s="529">
        <f t="shared" si="83"/>
        <v>0</v>
      </c>
      <c r="R158" s="545"/>
      <c r="S158" s="537"/>
      <c r="T158" s="535">
        <f t="shared" si="84"/>
        <v>0</v>
      </c>
      <c r="U158" s="538"/>
      <c r="V158" s="541">
        <f t="shared" si="89"/>
        <v>0</v>
      </c>
      <c r="W158" s="553"/>
      <c r="X158" s="554"/>
      <c r="Y158" s="551">
        <f t="shared" si="86"/>
        <v>0</v>
      </c>
      <c r="Z158" s="555"/>
      <c r="AA158" s="548">
        <f t="shared" si="87"/>
        <v>0</v>
      </c>
    </row>
    <row r="159" spans="1:27" ht="96.6" x14ac:dyDescent="0.3">
      <c r="A159" s="626"/>
      <c r="B159" s="471"/>
      <c r="C159" s="459"/>
      <c r="D159" s="521" t="s">
        <v>761</v>
      </c>
      <c r="E159" s="511" t="s">
        <v>762</v>
      </c>
      <c r="F159" s="511" t="s">
        <v>763</v>
      </c>
      <c r="G159" s="569" t="s">
        <v>722</v>
      </c>
      <c r="H159" s="562"/>
      <c r="I159" s="517"/>
      <c r="J159" s="514">
        <f t="shared" si="81"/>
        <v>0</v>
      </c>
      <c r="K159" s="518"/>
      <c r="L159" s="563">
        <f t="shared" si="88"/>
        <v>0</v>
      </c>
      <c r="M159" s="531"/>
      <c r="N159" s="524"/>
      <c r="O159" s="523">
        <f t="shared" si="82"/>
        <v>0</v>
      </c>
      <c r="P159" s="525"/>
      <c r="Q159" s="529">
        <f t="shared" si="83"/>
        <v>0</v>
      </c>
      <c r="R159" s="545"/>
      <c r="S159" s="537"/>
      <c r="T159" s="535">
        <f t="shared" si="84"/>
        <v>0</v>
      </c>
      <c r="U159" s="539"/>
      <c r="V159" s="541">
        <f t="shared" si="89"/>
        <v>0</v>
      </c>
      <c r="W159" s="553"/>
      <c r="X159" s="554"/>
      <c r="Y159" s="551">
        <f t="shared" si="86"/>
        <v>0</v>
      </c>
      <c r="Z159" s="556"/>
      <c r="AA159" s="548">
        <f t="shared" si="87"/>
        <v>0</v>
      </c>
    </row>
    <row r="160" spans="1:27" ht="55.2" customHeight="1" x14ac:dyDescent="0.3">
      <c r="A160" s="626"/>
      <c r="B160" s="471"/>
      <c r="C160" s="459"/>
      <c r="D160" s="521" t="s">
        <v>764</v>
      </c>
      <c r="E160" s="511" t="s">
        <v>765</v>
      </c>
      <c r="F160" s="521" t="s">
        <v>766</v>
      </c>
      <c r="G160" s="569" t="s">
        <v>722</v>
      </c>
      <c r="H160" s="562"/>
      <c r="I160" s="516"/>
      <c r="J160" s="514">
        <f t="shared" si="81"/>
        <v>0</v>
      </c>
      <c r="K160" s="518"/>
      <c r="L160" s="563">
        <f t="shared" si="88"/>
        <v>0</v>
      </c>
      <c r="M160" s="531"/>
      <c r="N160" s="524"/>
      <c r="O160" s="523">
        <f t="shared" si="82"/>
        <v>0</v>
      </c>
      <c r="P160" s="522"/>
      <c r="Q160" s="529">
        <f t="shared" si="83"/>
        <v>0</v>
      </c>
      <c r="R160" s="545"/>
      <c r="S160" s="537"/>
      <c r="T160" s="535">
        <f t="shared" si="84"/>
        <v>0</v>
      </c>
      <c r="U160" s="538"/>
      <c r="V160" s="541">
        <f t="shared" si="89"/>
        <v>0</v>
      </c>
      <c r="W160" s="553"/>
      <c r="X160" s="554"/>
      <c r="Y160" s="551">
        <f t="shared" si="86"/>
        <v>0</v>
      </c>
      <c r="Z160" s="555"/>
      <c r="AA160" s="548">
        <f t="shared" si="87"/>
        <v>0</v>
      </c>
    </row>
    <row r="161" spans="1:27" ht="27.6" x14ac:dyDescent="0.3">
      <c r="A161" s="626"/>
      <c r="B161" s="471"/>
      <c r="C161" s="459"/>
      <c r="D161" s="521" t="s">
        <v>767</v>
      </c>
      <c r="E161" s="511" t="s">
        <v>747</v>
      </c>
      <c r="F161" s="521" t="s">
        <v>768</v>
      </c>
      <c r="G161" s="599">
        <v>6</v>
      </c>
      <c r="H161" s="562"/>
      <c r="I161" s="517"/>
      <c r="J161" s="514">
        <f t="shared" si="81"/>
        <v>0</v>
      </c>
      <c r="K161" s="518"/>
      <c r="L161" s="563">
        <f t="shared" si="88"/>
        <v>0</v>
      </c>
      <c r="M161" s="531"/>
      <c r="N161" s="524"/>
      <c r="O161" s="523">
        <f t="shared" si="82"/>
        <v>0</v>
      </c>
      <c r="P161" s="522"/>
      <c r="Q161" s="529">
        <f t="shared" si="83"/>
        <v>0</v>
      </c>
      <c r="R161" s="545"/>
      <c r="S161" s="537"/>
      <c r="T161" s="535">
        <f t="shared" si="84"/>
        <v>0</v>
      </c>
      <c r="U161" s="538"/>
      <c r="V161" s="541">
        <f t="shared" si="89"/>
        <v>0</v>
      </c>
      <c r="W161" s="553"/>
      <c r="X161" s="554"/>
      <c r="Y161" s="551">
        <f t="shared" si="86"/>
        <v>0</v>
      </c>
      <c r="Z161" s="555"/>
      <c r="AA161" s="548">
        <f t="shared" si="87"/>
        <v>0</v>
      </c>
    </row>
    <row r="162" spans="1:27" ht="41.4" x14ac:dyDescent="0.3">
      <c r="A162" s="626"/>
      <c r="B162" s="472"/>
      <c r="C162" s="459"/>
      <c r="D162" s="511" t="s">
        <v>769</v>
      </c>
      <c r="E162" s="511" t="s">
        <v>770</v>
      </c>
      <c r="F162" s="521" t="s">
        <v>766</v>
      </c>
      <c r="G162" s="569" t="s">
        <v>722</v>
      </c>
      <c r="H162" s="562"/>
      <c r="I162" s="517"/>
      <c r="J162" s="514">
        <f t="shared" si="81"/>
        <v>0</v>
      </c>
      <c r="K162" s="518"/>
      <c r="L162" s="563">
        <f t="shared" si="88"/>
        <v>0</v>
      </c>
      <c r="M162" s="531"/>
      <c r="N162" s="524"/>
      <c r="O162" s="523">
        <f t="shared" si="82"/>
        <v>0</v>
      </c>
      <c r="P162" s="522"/>
      <c r="Q162" s="529">
        <f t="shared" si="83"/>
        <v>0</v>
      </c>
      <c r="R162" s="545"/>
      <c r="S162" s="537"/>
      <c r="T162" s="535">
        <f t="shared" si="84"/>
        <v>0</v>
      </c>
      <c r="U162" s="538"/>
      <c r="V162" s="541">
        <f t="shared" si="89"/>
        <v>0</v>
      </c>
      <c r="W162" s="553"/>
      <c r="X162" s="554"/>
      <c r="Y162" s="551">
        <f t="shared" si="86"/>
        <v>0</v>
      </c>
      <c r="Z162" s="555"/>
      <c r="AA162" s="548">
        <f t="shared" si="87"/>
        <v>0</v>
      </c>
    </row>
    <row r="163" spans="1:27" ht="41.4" x14ac:dyDescent="0.3">
      <c r="A163" s="626"/>
      <c r="B163" s="473" t="s">
        <v>737</v>
      </c>
      <c r="C163" s="459" t="s">
        <v>771</v>
      </c>
      <c r="D163" s="511" t="s">
        <v>772</v>
      </c>
      <c r="E163" s="511" t="s">
        <v>773</v>
      </c>
      <c r="F163" s="521" t="s">
        <v>766</v>
      </c>
      <c r="G163" s="569" t="s">
        <v>722</v>
      </c>
      <c r="H163" s="562"/>
      <c r="I163" s="517"/>
      <c r="J163" s="514">
        <f t="shared" si="81"/>
        <v>0</v>
      </c>
      <c r="K163" s="518"/>
      <c r="L163" s="563">
        <f t="shared" si="88"/>
        <v>0</v>
      </c>
      <c r="M163" s="531"/>
      <c r="N163" s="524"/>
      <c r="O163" s="523">
        <f t="shared" si="82"/>
        <v>0</v>
      </c>
      <c r="P163" s="525"/>
      <c r="Q163" s="529">
        <f t="shared" si="83"/>
        <v>0</v>
      </c>
      <c r="R163" s="545"/>
      <c r="S163" s="537"/>
      <c r="T163" s="535">
        <f t="shared" si="84"/>
        <v>0</v>
      </c>
      <c r="U163" s="539"/>
      <c r="V163" s="541">
        <f t="shared" si="89"/>
        <v>0</v>
      </c>
      <c r="W163" s="553"/>
      <c r="X163" s="554"/>
      <c r="Y163" s="551">
        <f t="shared" si="86"/>
        <v>0</v>
      </c>
      <c r="Z163" s="556"/>
      <c r="AA163" s="548">
        <f t="shared" si="87"/>
        <v>0</v>
      </c>
    </row>
    <row r="164" spans="1:27" ht="27.6" x14ac:dyDescent="0.3">
      <c r="A164" s="626"/>
      <c r="B164" s="472"/>
      <c r="C164" s="459"/>
      <c r="D164" s="511" t="s">
        <v>774</v>
      </c>
      <c r="E164" s="511" t="s">
        <v>747</v>
      </c>
      <c r="F164" s="521" t="s">
        <v>775</v>
      </c>
      <c r="G164" s="569" t="s">
        <v>722</v>
      </c>
      <c r="H164" s="562"/>
      <c r="I164" s="517"/>
      <c r="J164" s="514">
        <f t="shared" si="81"/>
        <v>0</v>
      </c>
      <c r="K164" s="518"/>
      <c r="L164" s="563">
        <f t="shared" si="88"/>
        <v>0</v>
      </c>
      <c r="M164" s="531"/>
      <c r="N164" s="524"/>
      <c r="O164" s="523">
        <f t="shared" si="82"/>
        <v>0</v>
      </c>
      <c r="P164" s="522"/>
      <c r="Q164" s="529">
        <f t="shared" si="83"/>
        <v>0</v>
      </c>
      <c r="R164" s="545"/>
      <c r="S164" s="537"/>
      <c r="T164" s="535">
        <f t="shared" si="84"/>
        <v>0</v>
      </c>
      <c r="U164" s="538"/>
      <c r="V164" s="541">
        <f t="shared" si="89"/>
        <v>0</v>
      </c>
      <c r="W164" s="553"/>
      <c r="X164" s="554"/>
      <c r="Y164" s="551">
        <f t="shared" si="86"/>
        <v>0</v>
      </c>
      <c r="Z164" s="555"/>
      <c r="AA164" s="548">
        <f t="shared" si="87"/>
        <v>0</v>
      </c>
    </row>
    <row r="165" spans="1:27" ht="55.2" customHeight="1" x14ac:dyDescent="0.3">
      <c r="A165" s="626"/>
      <c r="B165" s="607" t="s">
        <v>737</v>
      </c>
      <c r="C165" s="596" t="s">
        <v>776</v>
      </c>
      <c r="D165" s="521" t="s">
        <v>777</v>
      </c>
      <c r="E165" s="511" t="s">
        <v>778</v>
      </c>
      <c r="F165" s="521" t="s">
        <v>779</v>
      </c>
      <c r="G165" s="569">
        <v>12</v>
      </c>
      <c r="H165" s="562"/>
      <c r="I165" s="517"/>
      <c r="J165" s="514"/>
      <c r="K165" s="518"/>
      <c r="L165" s="563"/>
      <c r="M165" s="531"/>
      <c r="N165" s="524"/>
      <c r="O165" s="523"/>
      <c r="P165" s="522"/>
      <c r="Q165" s="529"/>
      <c r="R165" s="545"/>
      <c r="S165" s="537"/>
      <c r="T165" s="535"/>
      <c r="U165" s="538"/>
      <c r="V165" s="541"/>
      <c r="W165" s="553"/>
      <c r="X165" s="554"/>
      <c r="Y165" s="551"/>
      <c r="Z165" s="555"/>
      <c r="AA165" s="548"/>
    </row>
    <row r="166" spans="1:27" ht="41.4" x14ac:dyDescent="0.3">
      <c r="A166" s="626"/>
      <c r="B166" s="473" t="s">
        <v>780</v>
      </c>
      <c r="C166" s="459" t="s">
        <v>781</v>
      </c>
      <c r="D166" s="521" t="s">
        <v>782</v>
      </c>
      <c r="E166" s="511" t="s">
        <v>770</v>
      </c>
      <c r="F166" s="521" t="s">
        <v>783</v>
      </c>
      <c r="G166" s="569" t="s">
        <v>722</v>
      </c>
      <c r="H166" s="562"/>
      <c r="I166" s="517"/>
      <c r="J166" s="514">
        <f t="shared" si="81"/>
        <v>0</v>
      </c>
      <c r="K166" s="518"/>
      <c r="L166" s="563">
        <f t="shared" si="88"/>
        <v>0</v>
      </c>
      <c r="M166" s="530"/>
      <c r="N166" s="524"/>
      <c r="O166" s="523">
        <f t="shared" si="82"/>
        <v>0</v>
      </c>
      <c r="P166" s="525"/>
      <c r="Q166" s="529">
        <f t="shared" si="83"/>
        <v>0</v>
      </c>
      <c r="R166" s="543"/>
      <c r="S166" s="537"/>
      <c r="T166" s="535">
        <f t="shared" si="84"/>
        <v>0</v>
      </c>
      <c r="U166" s="539"/>
      <c r="V166" s="541">
        <f>IFERROR(IF(G207="Según demanda",R166/S166,R166/G166),0)</f>
        <v>0</v>
      </c>
      <c r="W166" s="553"/>
      <c r="X166" s="554"/>
      <c r="Y166" s="551">
        <f t="shared" si="86"/>
        <v>0</v>
      </c>
      <c r="Z166" s="556"/>
      <c r="AA166" s="548">
        <f t="shared" si="87"/>
        <v>0</v>
      </c>
    </row>
    <row r="167" spans="1:27" ht="41.4" x14ac:dyDescent="0.3">
      <c r="A167" s="626"/>
      <c r="B167" s="471"/>
      <c r="C167" s="459"/>
      <c r="D167" s="521" t="s">
        <v>784</v>
      </c>
      <c r="E167" s="511" t="s">
        <v>770</v>
      </c>
      <c r="F167" s="521" t="s">
        <v>766</v>
      </c>
      <c r="G167" s="569" t="s">
        <v>722</v>
      </c>
      <c r="H167" s="562"/>
      <c r="I167" s="517"/>
      <c r="J167" s="514">
        <f t="shared" si="81"/>
        <v>0</v>
      </c>
      <c r="K167" s="518"/>
      <c r="L167" s="563">
        <f t="shared" si="88"/>
        <v>0</v>
      </c>
      <c r="M167" s="530"/>
      <c r="N167" s="524"/>
      <c r="O167" s="523">
        <f t="shared" si="82"/>
        <v>0</v>
      </c>
      <c r="P167" s="522"/>
      <c r="Q167" s="529">
        <f t="shared" si="83"/>
        <v>0</v>
      </c>
      <c r="R167" s="543"/>
      <c r="S167" s="537"/>
      <c r="T167" s="535">
        <f t="shared" si="84"/>
        <v>0</v>
      </c>
      <c r="U167" s="538"/>
      <c r="V167" s="541">
        <f>IFERROR(IF(G208="Según demanda",R167/S167,R167/G167),0)</f>
        <v>0</v>
      </c>
      <c r="W167" s="553"/>
      <c r="X167" s="554"/>
      <c r="Y167" s="551">
        <f t="shared" si="86"/>
        <v>0</v>
      </c>
      <c r="Z167" s="555"/>
      <c r="AA167" s="548">
        <f t="shared" si="87"/>
        <v>0</v>
      </c>
    </row>
    <row r="168" spans="1:27" ht="55.2" x14ac:dyDescent="0.3">
      <c r="A168" s="626"/>
      <c r="B168" s="609" t="s">
        <v>117</v>
      </c>
      <c r="C168" s="464" t="s">
        <v>785</v>
      </c>
      <c r="D168" s="511" t="s">
        <v>672</v>
      </c>
      <c r="E168" s="511" t="s">
        <v>673</v>
      </c>
      <c r="F168" s="521" t="s">
        <v>674</v>
      </c>
      <c r="G168" s="508">
        <v>80</v>
      </c>
      <c r="H168" s="562"/>
      <c r="I168" s="517"/>
      <c r="J168" s="514">
        <f t="shared" si="81"/>
        <v>0</v>
      </c>
      <c r="K168" s="515"/>
      <c r="L168" s="563">
        <f t="shared" si="88"/>
        <v>0</v>
      </c>
      <c r="M168" s="532"/>
      <c r="N168" s="526"/>
      <c r="O168" s="523">
        <f t="shared" si="82"/>
        <v>0</v>
      </c>
      <c r="P168" s="525"/>
      <c r="Q168" s="529">
        <f t="shared" si="83"/>
        <v>0</v>
      </c>
      <c r="R168" s="540"/>
      <c r="S168" s="538"/>
      <c r="T168" s="535">
        <f t="shared" si="84"/>
        <v>0</v>
      </c>
      <c r="U168" s="539"/>
      <c r="V168" s="541">
        <f t="shared" ref="V168:V190" si="90">IFERROR(IF(G211="Según demanda",R168/S168,R168/G168),0)</f>
        <v>0</v>
      </c>
      <c r="W168" s="553"/>
      <c r="X168" s="558"/>
      <c r="Y168" s="551">
        <f t="shared" si="86"/>
        <v>0</v>
      </c>
      <c r="Z168" s="556"/>
      <c r="AA168" s="548">
        <f t="shared" si="87"/>
        <v>0</v>
      </c>
    </row>
    <row r="169" spans="1:27" ht="55.2" x14ac:dyDescent="0.3">
      <c r="A169" s="626"/>
      <c r="B169" s="609" t="s">
        <v>117</v>
      </c>
      <c r="C169" s="465"/>
      <c r="D169" s="572" t="s">
        <v>675</v>
      </c>
      <c r="E169" s="511" t="s">
        <v>676</v>
      </c>
      <c r="F169" s="521" t="s">
        <v>677</v>
      </c>
      <c r="G169" s="600">
        <v>1000</v>
      </c>
      <c r="H169" s="562"/>
      <c r="I169" s="517"/>
      <c r="J169" s="514">
        <f t="shared" si="81"/>
        <v>0</v>
      </c>
      <c r="K169" s="515"/>
      <c r="L169" s="563">
        <f t="shared" si="88"/>
        <v>0</v>
      </c>
      <c r="M169" s="532"/>
      <c r="N169" s="526"/>
      <c r="O169" s="523">
        <f t="shared" si="82"/>
        <v>0</v>
      </c>
      <c r="P169" s="522"/>
      <c r="Q169" s="529">
        <f t="shared" si="83"/>
        <v>0</v>
      </c>
      <c r="R169" s="540"/>
      <c r="S169" s="538"/>
      <c r="T169" s="535">
        <f t="shared" si="84"/>
        <v>0</v>
      </c>
      <c r="U169" s="538"/>
      <c r="V169" s="541">
        <f t="shared" si="90"/>
        <v>0</v>
      </c>
      <c r="W169" s="553"/>
      <c r="X169" s="558"/>
      <c r="Y169" s="551">
        <f t="shared" si="86"/>
        <v>0</v>
      </c>
      <c r="Z169" s="555"/>
      <c r="AA169" s="548">
        <f t="shared" si="87"/>
        <v>0</v>
      </c>
    </row>
    <row r="170" spans="1:27" ht="41.4" x14ac:dyDescent="0.3">
      <c r="A170" s="626"/>
      <c r="B170" s="609" t="s">
        <v>117</v>
      </c>
      <c r="C170" s="465"/>
      <c r="D170" s="572" t="s">
        <v>678</v>
      </c>
      <c r="E170" s="511" t="s">
        <v>679</v>
      </c>
      <c r="F170" s="521" t="s">
        <v>680</v>
      </c>
      <c r="G170" s="600">
        <v>60</v>
      </c>
      <c r="H170" s="562"/>
      <c r="I170" s="517"/>
      <c r="J170" s="514">
        <f t="shared" si="81"/>
        <v>0</v>
      </c>
      <c r="K170" s="515"/>
      <c r="L170" s="563">
        <f t="shared" si="88"/>
        <v>0</v>
      </c>
      <c r="M170" s="532"/>
      <c r="N170" s="526"/>
      <c r="O170" s="523">
        <f t="shared" si="82"/>
        <v>0</v>
      </c>
      <c r="P170" s="525"/>
      <c r="Q170" s="529">
        <f t="shared" si="83"/>
        <v>0</v>
      </c>
      <c r="R170" s="540"/>
      <c r="S170" s="538"/>
      <c r="T170" s="535">
        <f t="shared" si="84"/>
        <v>0</v>
      </c>
      <c r="U170" s="539"/>
      <c r="V170" s="541">
        <f t="shared" si="90"/>
        <v>0</v>
      </c>
      <c r="W170" s="553"/>
      <c r="X170" s="558"/>
      <c r="Y170" s="551">
        <f t="shared" si="86"/>
        <v>0</v>
      </c>
      <c r="Z170" s="556"/>
      <c r="AA170" s="548">
        <f t="shared" si="87"/>
        <v>0</v>
      </c>
    </row>
    <row r="171" spans="1:27" ht="69" x14ac:dyDescent="0.3">
      <c r="A171" s="626"/>
      <c r="B171" s="609" t="s">
        <v>117</v>
      </c>
      <c r="C171" s="465"/>
      <c r="D171" s="572" t="s">
        <v>681</v>
      </c>
      <c r="E171" s="511" t="s">
        <v>682</v>
      </c>
      <c r="F171" s="521" t="s">
        <v>683</v>
      </c>
      <c r="G171" s="600">
        <v>300</v>
      </c>
      <c r="H171" s="562"/>
      <c r="I171" s="517"/>
      <c r="J171" s="514">
        <f t="shared" si="81"/>
        <v>0</v>
      </c>
      <c r="K171" s="515"/>
      <c r="L171" s="563">
        <f t="shared" si="88"/>
        <v>0</v>
      </c>
      <c r="M171" s="532"/>
      <c r="N171" s="526"/>
      <c r="O171" s="523">
        <f t="shared" si="82"/>
        <v>0</v>
      </c>
      <c r="P171" s="522"/>
      <c r="Q171" s="529">
        <f t="shared" si="83"/>
        <v>0</v>
      </c>
      <c r="R171" s="540"/>
      <c r="S171" s="538"/>
      <c r="T171" s="535">
        <f t="shared" si="84"/>
        <v>0</v>
      </c>
      <c r="U171" s="538"/>
      <c r="V171" s="541">
        <f t="shared" si="90"/>
        <v>0</v>
      </c>
      <c r="W171" s="553"/>
      <c r="X171" s="558"/>
      <c r="Y171" s="551">
        <f t="shared" si="86"/>
        <v>0</v>
      </c>
      <c r="Z171" s="555"/>
      <c r="AA171" s="548">
        <f t="shared" si="87"/>
        <v>0</v>
      </c>
    </row>
    <row r="172" spans="1:27" ht="27.6" x14ac:dyDescent="0.3">
      <c r="A172" s="626"/>
      <c r="B172" s="609" t="s">
        <v>117</v>
      </c>
      <c r="C172" s="465"/>
      <c r="D172" s="572" t="s">
        <v>684</v>
      </c>
      <c r="E172" s="511" t="s">
        <v>685</v>
      </c>
      <c r="F172" s="521" t="s">
        <v>683</v>
      </c>
      <c r="G172" s="600">
        <v>100</v>
      </c>
      <c r="H172" s="562"/>
      <c r="I172" s="517"/>
      <c r="J172" s="514">
        <f t="shared" si="81"/>
        <v>0</v>
      </c>
      <c r="K172" s="515"/>
      <c r="L172" s="563">
        <f t="shared" si="88"/>
        <v>0</v>
      </c>
      <c r="M172" s="532"/>
      <c r="N172" s="526"/>
      <c r="O172" s="523">
        <f t="shared" si="82"/>
        <v>0</v>
      </c>
      <c r="P172" s="525"/>
      <c r="Q172" s="529">
        <f t="shared" si="83"/>
        <v>0</v>
      </c>
      <c r="R172" s="540"/>
      <c r="S172" s="538"/>
      <c r="T172" s="535">
        <f t="shared" si="84"/>
        <v>0</v>
      </c>
      <c r="U172" s="539"/>
      <c r="V172" s="541">
        <f t="shared" si="90"/>
        <v>0</v>
      </c>
      <c r="W172" s="553"/>
      <c r="X172" s="558"/>
      <c r="Y172" s="551">
        <f t="shared" si="86"/>
        <v>0</v>
      </c>
      <c r="Z172" s="556"/>
      <c r="AA172" s="548">
        <f t="shared" si="87"/>
        <v>0</v>
      </c>
    </row>
    <row r="173" spans="1:27" ht="41.4" x14ac:dyDescent="0.3">
      <c r="A173" s="626"/>
      <c r="B173" s="609" t="s">
        <v>117</v>
      </c>
      <c r="C173" s="465"/>
      <c r="D173" s="572" t="s">
        <v>686</v>
      </c>
      <c r="E173" s="511" t="s">
        <v>685</v>
      </c>
      <c r="F173" s="521" t="s">
        <v>683</v>
      </c>
      <c r="G173" s="600">
        <v>15</v>
      </c>
      <c r="H173" s="562"/>
      <c r="I173" s="517"/>
      <c r="J173" s="514">
        <f t="shared" si="81"/>
        <v>0</v>
      </c>
      <c r="K173" s="515"/>
      <c r="L173" s="563">
        <f t="shared" si="88"/>
        <v>0</v>
      </c>
      <c r="M173" s="532"/>
      <c r="N173" s="526"/>
      <c r="O173" s="523">
        <f t="shared" si="82"/>
        <v>0</v>
      </c>
      <c r="P173" s="522"/>
      <c r="Q173" s="529">
        <f t="shared" si="83"/>
        <v>0</v>
      </c>
      <c r="R173" s="540"/>
      <c r="S173" s="538"/>
      <c r="T173" s="535">
        <f t="shared" si="84"/>
        <v>0</v>
      </c>
      <c r="U173" s="538"/>
      <c r="V173" s="541">
        <f t="shared" si="90"/>
        <v>0</v>
      </c>
      <c r="W173" s="553"/>
      <c r="X173" s="558"/>
      <c r="Y173" s="551">
        <f t="shared" si="86"/>
        <v>0</v>
      </c>
      <c r="Z173" s="555"/>
      <c r="AA173" s="548">
        <f t="shared" si="87"/>
        <v>0</v>
      </c>
    </row>
    <row r="174" spans="1:27" ht="96.6" customHeight="1" x14ac:dyDescent="0.3">
      <c r="A174" s="626"/>
      <c r="B174" s="609" t="s">
        <v>117</v>
      </c>
      <c r="C174" s="465"/>
      <c r="D174" s="572" t="s">
        <v>687</v>
      </c>
      <c r="E174" s="511" t="s">
        <v>688</v>
      </c>
      <c r="F174" s="521" t="s">
        <v>689</v>
      </c>
      <c r="G174" s="600">
        <v>500</v>
      </c>
      <c r="H174" s="562"/>
      <c r="I174" s="517"/>
      <c r="J174" s="514">
        <f t="shared" si="81"/>
        <v>0</v>
      </c>
      <c r="K174" s="515"/>
      <c r="L174" s="563">
        <f t="shared" si="88"/>
        <v>0</v>
      </c>
      <c r="M174" s="532"/>
      <c r="N174" s="526"/>
      <c r="O174" s="523">
        <f t="shared" si="82"/>
        <v>0</v>
      </c>
      <c r="P174" s="525"/>
      <c r="Q174" s="529">
        <f t="shared" si="83"/>
        <v>0</v>
      </c>
      <c r="R174" s="540"/>
      <c r="S174" s="538"/>
      <c r="T174" s="535">
        <f t="shared" si="84"/>
        <v>0</v>
      </c>
      <c r="U174" s="539"/>
      <c r="V174" s="541">
        <f t="shared" si="90"/>
        <v>0</v>
      </c>
      <c r="W174" s="553"/>
      <c r="X174" s="558"/>
      <c r="Y174" s="551">
        <f t="shared" si="86"/>
        <v>0</v>
      </c>
      <c r="Z174" s="556"/>
      <c r="AA174" s="548">
        <f t="shared" si="87"/>
        <v>0</v>
      </c>
    </row>
    <row r="175" spans="1:27" ht="55.2" customHeight="1" x14ac:dyDescent="0.3">
      <c r="A175" s="626"/>
      <c r="B175" s="609" t="s">
        <v>117</v>
      </c>
      <c r="C175" s="465"/>
      <c r="D175" s="572" t="s">
        <v>690</v>
      </c>
      <c r="E175" s="511" t="s">
        <v>691</v>
      </c>
      <c r="F175" s="521" t="s">
        <v>692</v>
      </c>
      <c r="G175" s="600">
        <v>40</v>
      </c>
      <c r="H175" s="562"/>
      <c r="I175" s="517"/>
      <c r="J175" s="514">
        <f t="shared" si="81"/>
        <v>0</v>
      </c>
      <c r="K175" s="515"/>
      <c r="L175" s="563">
        <f t="shared" si="88"/>
        <v>0</v>
      </c>
      <c r="M175" s="532"/>
      <c r="N175" s="526"/>
      <c r="O175" s="523">
        <f t="shared" si="82"/>
        <v>0</v>
      </c>
      <c r="P175" s="522"/>
      <c r="Q175" s="529">
        <f t="shared" si="83"/>
        <v>0</v>
      </c>
      <c r="R175" s="540"/>
      <c r="S175" s="538"/>
      <c r="T175" s="535">
        <f t="shared" si="84"/>
        <v>0</v>
      </c>
      <c r="U175" s="538"/>
      <c r="V175" s="541">
        <f t="shared" si="90"/>
        <v>0</v>
      </c>
      <c r="W175" s="553"/>
      <c r="X175" s="558"/>
      <c r="Y175" s="551">
        <f t="shared" si="86"/>
        <v>0</v>
      </c>
      <c r="Z175" s="555"/>
      <c r="AA175" s="548">
        <f t="shared" si="87"/>
        <v>0</v>
      </c>
    </row>
    <row r="176" spans="1:27" ht="55.2" x14ac:dyDescent="0.3">
      <c r="A176" s="626"/>
      <c r="B176" s="609" t="s">
        <v>117</v>
      </c>
      <c r="C176" s="465"/>
      <c r="D176" s="572" t="s">
        <v>693</v>
      </c>
      <c r="E176" s="511" t="s">
        <v>694</v>
      </c>
      <c r="F176" s="521" t="s">
        <v>695</v>
      </c>
      <c r="G176" s="600">
        <v>400</v>
      </c>
      <c r="H176" s="562"/>
      <c r="I176" s="517"/>
      <c r="J176" s="514">
        <f t="shared" si="81"/>
        <v>0</v>
      </c>
      <c r="K176" s="515"/>
      <c r="L176" s="563">
        <f t="shared" si="88"/>
        <v>0</v>
      </c>
      <c r="M176" s="532"/>
      <c r="N176" s="526"/>
      <c r="O176" s="523">
        <f t="shared" si="82"/>
        <v>0</v>
      </c>
      <c r="P176" s="525"/>
      <c r="Q176" s="529">
        <f t="shared" si="83"/>
        <v>0</v>
      </c>
      <c r="R176" s="540"/>
      <c r="S176" s="538"/>
      <c r="T176" s="535">
        <f t="shared" si="84"/>
        <v>0</v>
      </c>
      <c r="U176" s="539"/>
      <c r="V176" s="541">
        <f t="shared" si="90"/>
        <v>0</v>
      </c>
      <c r="W176" s="553"/>
      <c r="X176" s="558"/>
      <c r="Y176" s="551">
        <f t="shared" si="86"/>
        <v>0</v>
      </c>
      <c r="Z176" s="556"/>
      <c r="AA176" s="548">
        <f t="shared" si="87"/>
        <v>0</v>
      </c>
    </row>
    <row r="177" spans="1:27" ht="55.2" x14ac:dyDescent="0.3">
      <c r="A177" s="626"/>
      <c r="B177" s="609" t="s">
        <v>117</v>
      </c>
      <c r="C177" s="465"/>
      <c r="D177" s="572" t="s">
        <v>696</v>
      </c>
      <c r="E177" s="511" t="s">
        <v>697</v>
      </c>
      <c r="F177" s="521" t="s">
        <v>698</v>
      </c>
      <c r="G177" s="600">
        <v>120</v>
      </c>
      <c r="H177" s="562"/>
      <c r="I177" s="517"/>
      <c r="J177" s="514">
        <f t="shared" si="81"/>
        <v>0</v>
      </c>
      <c r="K177" s="515"/>
      <c r="L177" s="563">
        <f t="shared" si="88"/>
        <v>0</v>
      </c>
      <c r="M177" s="532"/>
      <c r="N177" s="526"/>
      <c r="O177" s="523">
        <f t="shared" si="82"/>
        <v>0</v>
      </c>
      <c r="P177" s="522"/>
      <c r="Q177" s="529">
        <f t="shared" si="83"/>
        <v>0</v>
      </c>
      <c r="R177" s="540"/>
      <c r="S177" s="538"/>
      <c r="T177" s="535">
        <f t="shared" si="84"/>
        <v>0</v>
      </c>
      <c r="U177" s="538"/>
      <c r="V177" s="541">
        <f t="shared" si="90"/>
        <v>0</v>
      </c>
      <c r="W177" s="553"/>
      <c r="X177" s="558"/>
      <c r="Y177" s="551">
        <f t="shared" si="86"/>
        <v>0</v>
      </c>
      <c r="Z177" s="555"/>
      <c r="AA177" s="548">
        <f t="shared" si="87"/>
        <v>0</v>
      </c>
    </row>
    <row r="178" spans="1:27" ht="96.6" customHeight="1" x14ac:dyDescent="0.3">
      <c r="A178" s="626"/>
      <c r="B178" s="609" t="s">
        <v>117</v>
      </c>
      <c r="C178" s="465"/>
      <c r="D178" s="511" t="s">
        <v>699</v>
      </c>
      <c r="E178" s="511" t="s">
        <v>700</v>
      </c>
      <c r="F178" s="521" t="s">
        <v>701</v>
      </c>
      <c r="G178" s="600">
        <v>120</v>
      </c>
      <c r="H178" s="562"/>
      <c r="I178" s="517"/>
      <c r="J178" s="514">
        <f t="shared" si="81"/>
        <v>0</v>
      </c>
      <c r="K178" s="515"/>
      <c r="L178" s="563">
        <f t="shared" si="88"/>
        <v>0</v>
      </c>
      <c r="M178" s="532"/>
      <c r="N178" s="526"/>
      <c r="O178" s="523">
        <f t="shared" si="82"/>
        <v>0</v>
      </c>
      <c r="P178" s="525"/>
      <c r="Q178" s="529">
        <f t="shared" si="83"/>
        <v>0</v>
      </c>
      <c r="R178" s="540"/>
      <c r="S178" s="538"/>
      <c r="T178" s="535">
        <f t="shared" si="84"/>
        <v>0</v>
      </c>
      <c r="U178" s="539"/>
      <c r="V178" s="541">
        <f t="shared" si="90"/>
        <v>0</v>
      </c>
      <c r="W178" s="553"/>
      <c r="X178" s="558"/>
      <c r="Y178" s="551">
        <f t="shared" si="86"/>
        <v>0</v>
      </c>
      <c r="Z178" s="556"/>
      <c r="AA178" s="548">
        <f t="shared" si="87"/>
        <v>0</v>
      </c>
    </row>
    <row r="179" spans="1:27" ht="96.6" x14ac:dyDescent="0.3">
      <c r="A179" s="626"/>
      <c r="B179" s="609" t="s">
        <v>117</v>
      </c>
      <c r="C179" s="465"/>
      <c r="D179" s="572" t="s">
        <v>702</v>
      </c>
      <c r="E179" s="511" t="s">
        <v>703</v>
      </c>
      <c r="F179" s="573" t="s">
        <v>704</v>
      </c>
      <c r="G179" s="600">
        <v>120</v>
      </c>
      <c r="H179" s="562"/>
      <c r="I179" s="517"/>
      <c r="J179" s="514">
        <f t="shared" si="81"/>
        <v>0</v>
      </c>
      <c r="K179" s="515"/>
      <c r="L179" s="563">
        <f t="shared" si="88"/>
        <v>0</v>
      </c>
      <c r="M179" s="532"/>
      <c r="N179" s="526"/>
      <c r="O179" s="523">
        <f t="shared" si="82"/>
        <v>0</v>
      </c>
      <c r="P179" s="522"/>
      <c r="Q179" s="529">
        <f t="shared" si="83"/>
        <v>0</v>
      </c>
      <c r="R179" s="540"/>
      <c r="S179" s="538"/>
      <c r="T179" s="535">
        <f t="shared" si="84"/>
        <v>0</v>
      </c>
      <c r="U179" s="538"/>
      <c r="V179" s="541">
        <f t="shared" si="90"/>
        <v>0</v>
      </c>
      <c r="W179" s="553"/>
      <c r="X179" s="558"/>
      <c r="Y179" s="551">
        <f t="shared" si="86"/>
        <v>0</v>
      </c>
      <c r="Z179" s="555"/>
      <c r="AA179" s="548">
        <f t="shared" si="87"/>
        <v>0</v>
      </c>
    </row>
    <row r="180" spans="1:27" ht="82.8" x14ac:dyDescent="0.3">
      <c r="A180" s="626"/>
      <c r="B180" s="609" t="s">
        <v>117</v>
      </c>
      <c r="C180" s="465"/>
      <c r="D180" s="572" t="s">
        <v>705</v>
      </c>
      <c r="E180" s="511" t="s">
        <v>706</v>
      </c>
      <c r="F180" s="573" t="s">
        <v>707</v>
      </c>
      <c r="G180" s="600">
        <v>250</v>
      </c>
      <c r="H180" s="562"/>
      <c r="I180" s="517"/>
      <c r="J180" s="514">
        <f t="shared" si="81"/>
        <v>0</v>
      </c>
      <c r="K180" s="515"/>
      <c r="L180" s="563">
        <f t="shared" si="88"/>
        <v>0</v>
      </c>
      <c r="M180" s="532"/>
      <c r="N180" s="526"/>
      <c r="O180" s="523">
        <f t="shared" si="82"/>
        <v>0</v>
      </c>
      <c r="P180" s="525"/>
      <c r="Q180" s="529">
        <f t="shared" si="83"/>
        <v>0</v>
      </c>
      <c r="R180" s="540"/>
      <c r="S180" s="538"/>
      <c r="T180" s="535">
        <f t="shared" si="84"/>
        <v>0</v>
      </c>
      <c r="U180" s="539"/>
      <c r="V180" s="541">
        <f t="shared" si="90"/>
        <v>0</v>
      </c>
      <c r="W180" s="553"/>
      <c r="X180" s="558"/>
      <c r="Y180" s="551">
        <f t="shared" si="86"/>
        <v>0</v>
      </c>
      <c r="Z180" s="556"/>
      <c r="AA180" s="548">
        <f t="shared" si="87"/>
        <v>0</v>
      </c>
    </row>
    <row r="181" spans="1:27" ht="55.2" x14ac:dyDescent="0.3">
      <c r="A181" s="626"/>
      <c r="B181" s="609" t="s">
        <v>117</v>
      </c>
      <c r="C181" s="465"/>
      <c r="D181" s="572" t="s">
        <v>708</v>
      </c>
      <c r="E181" s="511" t="s">
        <v>709</v>
      </c>
      <c r="F181" s="573" t="s">
        <v>710</v>
      </c>
      <c r="G181" s="600">
        <v>10</v>
      </c>
      <c r="H181" s="562"/>
      <c r="I181" s="517"/>
      <c r="J181" s="514">
        <f t="shared" si="81"/>
        <v>0</v>
      </c>
      <c r="K181" s="515"/>
      <c r="L181" s="563">
        <f t="shared" si="88"/>
        <v>0</v>
      </c>
      <c r="M181" s="532"/>
      <c r="N181" s="526"/>
      <c r="O181" s="523">
        <f t="shared" si="82"/>
        <v>0</v>
      </c>
      <c r="P181" s="522"/>
      <c r="Q181" s="529">
        <f t="shared" si="83"/>
        <v>0</v>
      </c>
      <c r="R181" s="540"/>
      <c r="S181" s="538"/>
      <c r="T181" s="535">
        <f t="shared" si="84"/>
        <v>0</v>
      </c>
      <c r="U181" s="538"/>
      <c r="V181" s="541">
        <f t="shared" si="90"/>
        <v>0</v>
      </c>
      <c r="W181" s="553"/>
      <c r="X181" s="558"/>
      <c r="Y181" s="551">
        <f t="shared" si="86"/>
        <v>0</v>
      </c>
      <c r="Z181" s="555"/>
      <c r="AA181" s="548">
        <f t="shared" si="87"/>
        <v>0</v>
      </c>
    </row>
    <row r="182" spans="1:27" ht="96.6" x14ac:dyDescent="0.3">
      <c r="A182" s="626"/>
      <c r="B182" s="609" t="s">
        <v>117</v>
      </c>
      <c r="C182" s="465"/>
      <c r="D182" s="572" t="s">
        <v>711</v>
      </c>
      <c r="E182" s="511" t="s">
        <v>712</v>
      </c>
      <c r="F182" s="573" t="s">
        <v>713</v>
      </c>
      <c r="G182" s="600">
        <v>2</v>
      </c>
      <c r="H182" s="562"/>
      <c r="I182" s="517"/>
      <c r="J182" s="514">
        <f t="shared" si="81"/>
        <v>0</v>
      </c>
      <c r="K182" s="515"/>
      <c r="L182" s="563">
        <f t="shared" si="88"/>
        <v>0</v>
      </c>
      <c r="M182" s="532"/>
      <c r="N182" s="526"/>
      <c r="O182" s="523">
        <f t="shared" si="82"/>
        <v>0</v>
      </c>
      <c r="P182" s="525"/>
      <c r="Q182" s="529">
        <f t="shared" si="83"/>
        <v>0</v>
      </c>
      <c r="R182" s="540"/>
      <c r="S182" s="538"/>
      <c r="T182" s="535">
        <f t="shared" si="84"/>
        <v>0</v>
      </c>
      <c r="U182" s="539"/>
      <c r="V182" s="541">
        <f t="shared" si="90"/>
        <v>0</v>
      </c>
      <c r="W182" s="553"/>
      <c r="X182" s="558"/>
      <c r="Y182" s="551">
        <f t="shared" si="86"/>
        <v>0</v>
      </c>
      <c r="Z182" s="556"/>
      <c r="AA182" s="548">
        <f t="shared" si="87"/>
        <v>0</v>
      </c>
    </row>
    <row r="183" spans="1:27" ht="110.4" x14ac:dyDescent="0.3">
      <c r="A183" s="626"/>
      <c r="B183" s="609" t="s">
        <v>117</v>
      </c>
      <c r="C183" s="470"/>
      <c r="D183" s="572" t="s">
        <v>714</v>
      </c>
      <c r="E183" s="572" t="s">
        <v>715</v>
      </c>
      <c r="F183" s="573" t="s">
        <v>716</v>
      </c>
      <c r="G183" s="600">
        <v>9</v>
      </c>
      <c r="H183" s="562"/>
      <c r="I183" s="517"/>
      <c r="J183" s="514">
        <f t="shared" si="81"/>
        <v>0</v>
      </c>
      <c r="K183" s="515"/>
      <c r="L183" s="563">
        <f t="shared" si="88"/>
        <v>0</v>
      </c>
      <c r="M183" s="532"/>
      <c r="N183" s="526"/>
      <c r="O183" s="523">
        <f t="shared" si="82"/>
        <v>0</v>
      </c>
      <c r="P183" s="522"/>
      <c r="Q183" s="529">
        <f t="shared" si="83"/>
        <v>0</v>
      </c>
      <c r="R183" s="540"/>
      <c r="S183" s="538"/>
      <c r="T183" s="535">
        <f t="shared" si="84"/>
        <v>0</v>
      </c>
      <c r="U183" s="538"/>
      <c r="V183" s="541">
        <f t="shared" si="90"/>
        <v>0</v>
      </c>
      <c r="W183" s="553"/>
      <c r="X183" s="558"/>
      <c r="Y183" s="551">
        <f t="shared" si="86"/>
        <v>0</v>
      </c>
      <c r="Z183" s="555"/>
      <c r="AA183" s="548">
        <f t="shared" si="87"/>
        <v>0</v>
      </c>
    </row>
    <row r="184" spans="1:27" ht="41.4" x14ac:dyDescent="0.3">
      <c r="A184" s="626"/>
      <c r="B184" s="608" t="s">
        <v>786</v>
      </c>
      <c r="C184" s="461" t="s">
        <v>787</v>
      </c>
      <c r="D184" s="575" t="s">
        <v>788</v>
      </c>
      <c r="E184" s="511" t="s">
        <v>789</v>
      </c>
      <c r="F184" s="511" t="s">
        <v>790</v>
      </c>
      <c r="G184" s="599">
        <v>7</v>
      </c>
      <c r="H184" s="562"/>
      <c r="I184" s="517"/>
      <c r="J184" s="514">
        <f t="shared" si="81"/>
        <v>0</v>
      </c>
      <c r="K184" s="515"/>
      <c r="L184" s="563">
        <f t="shared" si="88"/>
        <v>0</v>
      </c>
      <c r="M184" s="532"/>
      <c r="N184" s="526"/>
      <c r="O184" s="523">
        <f t="shared" si="82"/>
        <v>0</v>
      </c>
      <c r="P184" s="525"/>
      <c r="Q184" s="529">
        <f t="shared" si="83"/>
        <v>0</v>
      </c>
      <c r="R184" s="540"/>
      <c r="S184" s="538"/>
      <c r="T184" s="535">
        <f t="shared" si="84"/>
        <v>0</v>
      </c>
      <c r="U184" s="539"/>
      <c r="V184" s="541">
        <f t="shared" si="90"/>
        <v>0</v>
      </c>
      <c r="W184" s="553"/>
      <c r="X184" s="558"/>
      <c r="Y184" s="551">
        <f t="shared" si="86"/>
        <v>0</v>
      </c>
      <c r="Z184" s="556"/>
      <c r="AA184" s="548">
        <f t="shared" si="87"/>
        <v>0</v>
      </c>
    </row>
    <row r="185" spans="1:27" ht="41.4" x14ac:dyDescent="0.3">
      <c r="A185" s="626"/>
      <c r="B185" s="608" t="s">
        <v>786</v>
      </c>
      <c r="C185" s="463"/>
      <c r="D185" s="575" t="s">
        <v>791</v>
      </c>
      <c r="E185" s="511" t="s">
        <v>792</v>
      </c>
      <c r="F185" s="511" t="s">
        <v>793</v>
      </c>
      <c r="G185" s="599">
        <v>1350</v>
      </c>
      <c r="H185" s="562"/>
      <c r="I185" s="517"/>
      <c r="J185" s="514">
        <f t="shared" si="81"/>
        <v>0</v>
      </c>
      <c r="K185" s="515"/>
      <c r="L185" s="563">
        <f t="shared" si="88"/>
        <v>0</v>
      </c>
      <c r="M185" s="532"/>
      <c r="N185" s="526"/>
      <c r="O185" s="523">
        <f t="shared" si="82"/>
        <v>0</v>
      </c>
      <c r="P185" s="522"/>
      <c r="Q185" s="529">
        <f t="shared" si="83"/>
        <v>0</v>
      </c>
      <c r="R185" s="540"/>
      <c r="S185" s="538"/>
      <c r="T185" s="535">
        <f t="shared" si="84"/>
        <v>0</v>
      </c>
      <c r="U185" s="538"/>
      <c r="V185" s="541">
        <f t="shared" si="90"/>
        <v>0</v>
      </c>
      <c r="W185" s="553"/>
      <c r="X185" s="558"/>
      <c r="Y185" s="551">
        <f t="shared" si="86"/>
        <v>0</v>
      </c>
      <c r="Z185" s="555"/>
      <c r="AA185" s="548">
        <f t="shared" si="87"/>
        <v>0</v>
      </c>
    </row>
    <row r="186" spans="1:27" ht="69" x14ac:dyDescent="0.3">
      <c r="A186" s="626"/>
      <c r="B186" s="608" t="s">
        <v>786</v>
      </c>
      <c r="C186" s="463"/>
      <c r="D186" s="575" t="s">
        <v>794</v>
      </c>
      <c r="E186" s="511" t="s">
        <v>795</v>
      </c>
      <c r="F186" s="511" t="s">
        <v>796</v>
      </c>
      <c r="G186" s="601">
        <v>5500</v>
      </c>
      <c r="H186" s="562"/>
      <c r="I186" s="517"/>
      <c r="J186" s="514">
        <f t="shared" si="81"/>
        <v>0</v>
      </c>
      <c r="K186" s="515"/>
      <c r="L186" s="563">
        <f t="shared" si="88"/>
        <v>0</v>
      </c>
      <c r="M186" s="532"/>
      <c r="N186" s="526"/>
      <c r="O186" s="523">
        <f t="shared" si="82"/>
        <v>0</v>
      </c>
      <c r="P186" s="525"/>
      <c r="Q186" s="529">
        <f t="shared" si="83"/>
        <v>0</v>
      </c>
      <c r="R186" s="540"/>
      <c r="S186" s="538"/>
      <c r="T186" s="535">
        <f t="shared" si="84"/>
        <v>0</v>
      </c>
      <c r="U186" s="539"/>
      <c r="V186" s="541">
        <f t="shared" si="90"/>
        <v>0</v>
      </c>
      <c r="W186" s="553"/>
      <c r="X186" s="558"/>
      <c r="Y186" s="551">
        <f t="shared" si="86"/>
        <v>0</v>
      </c>
      <c r="Z186" s="556"/>
      <c r="AA186" s="548">
        <f t="shared" si="87"/>
        <v>0</v>
      </c>
    </row>
    <row r="187" spans="1:27" ht="30" customHeight="1" x14ac:dyDescent="0.3">
      <c r="A187" s="626"/>
      <c r="B187" s="608" t="s">
        <v>786</v>
      </c>
      <c r="C187" s="463"/>
      <c r="D187" s="462" t="s">
        <v>797</v>
      </c>
      <c r="E187" s="511" t="s">
        <v>798</v>
      </c>
      <c r="F187" s="511" t="s">
        <v>799</v>
      </c>
      <c r="G187" s="598">
        <v>1</v>
      </c>
      <c r="H187" s="562"/>
      <c r="I187" s="517"/>
      <c r="J187" s="514">
        <f t="shared" si="81"/>
        <v>0</v>
      </c>
      <c r="K187" s="515"/>
      <c r="L187" s="563">
        <f t="shared" si="88"/>
        <v>0</v>
      </c>
      <c r="M187" s="532"/>
      <c r="N187" s="526"/>
      <c r="O187" s="523">
        <f t="shared" si="82"/>
        <v>0</v>
      </c>
      <c r="P187" s="522"/>
      <c r="Q187" s="529">
        <f t="shared" si="83"/>
        <v>0</v>
      </c>
      <c r="R187" s="540"/>
      <c r="S187" s="538"/>
      <c r="T187" s="535">
        <f t="shared" si="84"/>
        <v>0</v>
      </c>
      <c r="U187" s="538"/>
      <c r="V187" s="541">
        <f t="shared" si="90"/>
        <v>0</v>
      </c>
      <c r="W187" s="553"/>
      <c r="X187" s="558"/>
      <c r="Y187" s="551">
        <f t="shared" si="86"/>
        <v>0</v>
      </c>
      <c r="Z187" s="555"/>
      <c r="AA187" s="548">
        <f t="shared" si="87"/>
        <v>0</v>
      </c>
    </row>
    <row r="188" spans="1:27" ht="27.6" x14ac:dyDescent="0.3">
      <c r="A188" s="626"/>
      <c r="B188" s="608" t="s">
        <v>786</v>
      </c>
      <c r="C188" s="463"/>
      <c r="D188" s="462"/>
      <c r="E188" s="511" t="s">
        <v>800</v>
      </c>
      <c r="F188" s="511" t="s">
        <v>801</v>
      </c>
      <c r="G188" s="598">
        <v>120</v>
      </c>
      <c r="H188" s="562"/>
      <c r="I188" s="517"/>
      <c r="J188" s="514">
        <f t="shared" si="81"/>
        <v>0</v>
      </c>
      <c r="K188" s="515"/>
      <c r="L188" s="563">
        <f t="shared" si="88"/>
        <v>0</v>
      </c>
      <c r="M188" s="532"/>
      <c r="N188" s="526"/>
      <c r="O188" s="523">
        <f t="shared" si="82"/>
        <v>0</v>
      </c>
      <c r="P188" s="525"/>
      <c r="Q188" s="529">
        <f t="shared" si="83"/>
        <v>0</v>
      </c>
      <c r="R188" s="540"/>
      <c r="S188" s="538"/>
      <c r="T188" s="535">
        <f t="shared" si="84"/>
        <v>0</v>
      </c>
      <c r="U188" s="539"/>
      <c r="V188" s="541">
        <f t="shared" si="90"/>
        <v>0</v>
      </c>
      <c r="W188" s="553"/>
      <c r="X188" s="558"/>
      <c r="Y188" s="551">
        <f t="shared" si="86"/>
        <v>0</v>
      </c>
      <c r="Z188" s="556"/>
      <c r="AA188" s="548">
        <f t="shared" si="87"/>
        <v>0</v>
      </c>
    </row>
    <row r="189" spans="1:27" ht="41.4" x14ac:dyDescent="0.3">
      <c r="A189" s="626"/>
      <c r="B189" s="608" t="s">
        <v>786</v>
      </c>
      <c r="C189" s="460"/>
      <c r="D189" s="574" t="s">
        <v>802</v>
      </c>
      <c r="E189" s="511" t="s">
        <v>803</v>
      </c>
      <c r="F189" s="511" t="s">
        <v>804</v>
      </c>
      <c r="G189" s="599">
        <v>50000</v>
      </c>
      <c r="H189" s="562"/>
      <c r="I189" s="517"/>
      <c r="J189" s="514">
        <f t="shared" si="81"/>
        <v>0</v>
      </c>
      <c r="K189" s="515"/>
      <c r="L189" s="563">
        <f t="shared" si="88"/>
        <v>0</v>
      </c>
      <c r="M189" s="532"/>
      <c r="N189" s="526"/>
      <c r="O189" s="523">
        <f t="shared" si="82"/>
        <v>0</v>
      </c>
      <c r="P189" s="522"/>
      <c r="Q189" s="529">
        <f t="shared" si="83"/>
        <v>0</v>
      </c>
      <c r="R189" s="540"/>
      <c r="S189" s="538"/>
      <c r="T189" s="535">
        <f t="shared" si="84"/>
        <v>0</v>
      </c>
      <c r="U189" s="538"/>
      <c r="V189" s="541">
        <f t="shared" si="90"/>
        <v>0</v>
      </c>
      <c r="W189" s="553"/>
      <c r="X189" s="558"/>
      <c r="Y189" s="551">
        <f t="shared" si="86"/>
        <v>0</v>
      </c>
      <c r="Z189" s="555"/>
      <c r="AA189" s="548">
        <f t="shared" si="87"/>
        <v>0</v>
      </c>
    </row>
    <row r="190" spans="1:27" ht="96.6" customHeight="1" x14ac:dyDescent="0.3">
      <c r="A190" s="626"/>
      <c r="B190" s="609" t="s">
        <v>805</v>
      </c>
      <c r="C190" s="400" t="s">
        <v>806</v>
      </c>
      <c r="D190" s="605" t="s">
        <v>807</v>
      </c>
      <c r="E190" s="509" t="s">
        <v>808</v>
      </c>
      <c r="F190" s="510" t="s">
        <v>809</v>
      </c>
      <c r="G190" s="570">
        <v>12</v>
      </c>
      <c r="H190" s="564"/>
      <c r="I190" s="518"/>
      <c r="J190" s="514">
        <f t="shared" si="81"/>
        <v>0</v>
      </c>
      <c r="K190" s="518"/>
      <c r="L190" s="563">
        <f t="shared" si="88"/>
        <v>0</v>
      </c>
      <c r="M190" s="528"/>
      <c r="N190" s="522"/>
      <c r="O190" s="523">
        <f t="shared" si="82"/>
        <v>0</v>
      </c>
      <c r="P190" s="525"/>
      <c r="Q190" s="529">
        <f t="shared" si="83"/>
        <v>0</v>
      </c>
      <c r="R190" s="542"/>
      <c r="S190" s="536"/>
      <c r="T190" s="535">
        <f t="shared" si="84"/>
        <v>0</v>
      </c>
      <c r="U190" s="539"/>
      <c r="V190" s="541">
        <f t="shared" si="90"/>
        <v>0</v>
      </c>
      <c r="W190" s="559"/>
      <c r="X190" s="552"/>
      <c r="Y190" s="551">
        <f t="shared" si="86"/>
        <v>0</v>
      </c>
      <c r="Z190" s="556"/>
      <c r="AA190" s="548">
        <f t="shared" si="87"/>
        <v>0</v>
      </c>
    </row>
    <row r="191" spans="1:27" ht="118.95" customHeight="1" x14ac:dyDescent="0.3">
      <c r="A191" s="626"/>
      <c r="B191" s="609" t="s">
        <v>805</v>
      </c>
      <c r="C191" s="400"/>
      <c r="D191" s="605" t="s">
        <v>810</v>
      </c>
      <c r="E191" s="509" t="s">
        <v>811</v>
      </c>
      <c r="F191" s="510" t="s">
        <v>812</v>
      </c>
      <c r="G191" s="570">
        <v>12</v>
      </c>
      <c r="H191" s="564"/>
      <c r="I191" s="518"/>
      <c r="J191" s="514">
        <f t="shared" si="81"/>
        <v>0</v>
      </c>
      <c r="K191" s="518"/>
      <c r="L191" s="563">
        <f t="shared" si="88"/>
        <v>0</v>
      </c>
      <c r="M191" s="528"/>
      <c r="N191" s="522"/>
      <c r="O191" s="523">
        <f t="shared" si="82"/>
        <v>0</v>
      </c>
      <c r="P191" s="525"/>
      <c r="Q191" s="529">
        <f t="shared" si="83"/>
        <v>0</v>
      </c>
      <c r="R191" s="542"/>
      <c r="S191" s="536"/>
      <c r="T191" s="535">
        <f t="shared" si="84"/>
        <v>0</v>
      </c>
      <c r="U191" s="539"/>
      <c r="V191" s="541">
        <f>IFERROR(IF(G235="Según demanda",R191/S191,R191/G191),0)</f>
        <v>0</v>
      </c>
      <c r="W191" s="559"/>
      <c r="X191" s="552"/>
      <c r="Y191" s="551">
        <f t="shared" si="86"/>
        <v>0</v>
      </c>
      <c r="Z191" s="556"/>
      <c r="AA191" s="548">
        <f t="shared" si="87"/>
        <v>0</v>
      </c>
    </row>
    <row r="192" spans="1:27" ht="27.6" x14ac:dyDescent="0.3">
      <c r="A192" s="626"/>
      <c r="B192" s="609" t="s">
        <v>805</v>
      </c>
      <c r="C192" s="400"/>
      <c r="D192" s="605" t="s">
        <v>813</v>
      </c>
      <c r="E192" s="509" t="s">
        <v>814</v>
      </c>
      <c r="F192" s="510" t="s">
        <v>815</v>
      </c>
      <c r="G192" s="570">
        <v>12</v>
      </c>
      <c r="H192" s="564"/>
      <c r="I192" s="518"/>
      <c r="J192" s="514">
        <f t="shared" si="81"/>
        <v>0</v>
      </c>
      <c r="K192" s="518"/>
      <c r="L192" s="563">
        <f t="shared" si="88"/>
        <v>0</v>
      </c>
      <c r="M192" s="528"/>
      <c r="N192" s="522"/>
      <c r="O192" s="523">
        <f t="shared" si="82"/>
        <v>0</v>
      </c>
      <c r="P192" s="525"/>
      <c r="Q192" s="529">
        <f t="shared" si="83"/>
        <v>0</v>
      </c>
      <c r="R192" s="546"/>
      <c r="S192" s="536"/>
      <c r="T192" s="535">
        <f t="shared" si="84"/>
        <v>0</v>
      </c>
      <c r="U192" s="539"/>
      <c r="V192" s="541">
        <f>IFERROR(IF(G237="Según demanda",R192/S192,R192/G192),0)</f>
        <v>0</v>
      </c>
      <c r="W192" s="550"/>
      <c r="X192" s="552"/>
      <c r="Y192" s="551">
        <f t="shared" si="86"/>
        <v>0</v>
      </c>
      <c r="Z192" s="556"/>
      <c r="AA192" s="548">
        <f t="shared" si="87"/>
        <v>0</v>
      </c>
    </row>
    <row r="193" spans="1:27" ht="41.4" x14ac:dyDescent="0.3">
      <c r="A193" s="626"/>
      <c r="B193" s="609" t="s">
        <v>805</v>
      </c>
      <c r="C193" s="400"/>
      <c r="D193" s="605" t="s">
        <v>816</v>
      </c>
      <c r="E193" s="509" t="s">
        <v>817</v>
      </c>
      <c r="F193" s="510" t="s">
        <v>818</v>
      </c>
      <c r="G193" s="570">
        <v>12</v>
      </c>
      <c r="H193" s="611"/>
      <c r="I193" s="606"/>
      <c r="J193" s="514"/>
      <c r="K193" s="518"/>
      <c r="L193" s="563"/>
      <c r="M193" s="528"/>
      <c r="N193" s="522"/>
      <c r="O193" s="523"/>
      <c r="P193" s="525"/>
      <c r="Q193" s="529"/>
      <c r="R193" s="546"/>
      <c r="S193" s="536"/>
      <c r="T193" s="535"/>
      <c r="U193" s="539"/>
      <c r="V193" s="541"/>
      <c r="W193" s="550"/>
      <c r="X193" s="552"/>
      <c r="Y193" s="551"/>
      <c r="Z193" s="556"/>
      <c r="AA193" s="548"/>
    </row>
    <row r="194" spans="1:27" ht="41.4" x14ac:dyDescent="0.3">
      <c r="A194" s="626"/>
      <c r="B194" s="609" t="s">
        <v>805</v>
      </c>
      <c r="C194" s="400" t="s">
        <v>819</v>
      </c>
      <c r="D194" s="509" t="s">
        <v>820</v>
      </c>
      <c r="E194" s="509" t="s">
        <v>821</v>
      </c>
      <c r="F194" s="510" t="s">
        <v>822</v>
      </c>
      <c r="G194" s="570">
        <v>12</v>
      </c>
      <c r="H194" s="611"/>
      <c r="I194" s="606"/>
      <c r="J194" s="514"/>
      <c r="K194" s="518"/>
      <c r="L194" s="563"/>
      <c r="M194" s="528"/>
      <c r="N194" s="522"/>
      <c r="O194" s="523"/>
      <c r="P194" s="525"/>
      <c r="Q194" s="529"/>
      <c r="R194" s="546"/>
      <c r="S194" s="536"/>
      <c r="T194" s="535"/>
      <c r="U194" s="539"/>
      <c r="V194" s="541"/>
      <c r="W194" s="550"/>
      <c r="X194" s="552"/>
      <c r="Y194" s="551"/>
      <c r="Z194" s="556"/>
      <c r="AA194" s="548"/>
    </row>
    <row r="195" spans="1:27" ht="27.6" x14ac:dyDescent="0.3">
      <c r="A195" s="626"/>
      <c r="B195" s="609" t="s">
        <v>805</v>
      </c>
      <c r="C195" s="400"/>
      <c r="D195" s="605" t="s">
        <v>823</v>
      </c>
      <c r="E195" s="509" t="s">
        <v>824</v>
      </c>
      <c r="F195" s="510" t="s">
        <v>825</v>
      </c>
      <c r="G195" s="570">
        <v>12</v>
      </c>
      <c r="H195" s="611"/>
      <c r="I195" s="606"/>
      <c r="J195" s="514"/>
      <c r="K195" s="518"/>
      <c r="L195" s="563"/>
      <c r="M195" s="528"/>
      <c r="N195" s="522"/>
      <c r="O195" s="523"/>
      <c r="P195" s="525"/>
      <c r="Q195" s="529"/>
      <c r="R195" s="546"/>
      <c r="S195" s="536"/>
      <c r="T195" s="535"/>
      <c r="U195" s="539"/>
      <c r="V195" s="541"/>
      <c r="W195" s="550"/>
      <c r="X195" s="552"/>
      <c r="Y195" s="551"/>
      <c r="Z195" s="556"/>
      <c r="AA195" s="548"/>
    </row>
    <row r="196" spans="1:27" ht="28.2" thickBot="1" x14ac:dyDescent="0.35">
      <c r="A196" s="626"/>
      <c r="B196" s="622" t="s">
        <v>805</v>
      </c>
      <c r="C196" s="401"/>
      <c r="D196" s="610" t="s">
        <v>826</v>
      </c>
      <c r="E196" s="602" t="s">
        <v>827</v>
      </c>
      <c r="F196" s="603" t="s">
        <v>828</v>
      </c>
      <c r="G196" s="604">
        <v>12</v>
      </c>
      <c r="H196" s="578"/>
      <c r="I196" s="566"/>
      <c r="J196" s="567">
        <f t="shared" si="81"/>
        <v>0</v>
      </c>
      <c r="K196" s="579"/>
      <c r="L196" s="568">
        <f t="shared" si="88"/>
        <v>0</v>
      </c>
      <c r="M196" s="582"/>
      <c r="N196" s="583"/>
      <c r="O196" s="533">
        <f t="shared" si="82"/>
        <v>0</v>
      </c>
      <c r="P196" s="584"/>
      <c r="Q196" s="534">
        <f t="shared" si="83"/>
        <v>0</v>
      </c>
      <c r="R196" s="587"/>
      <c r="S196" s="588"/>
      <c r="T196" s="547">
        <f t="shared" si="84"/>
        <v>0</v>
      </c>
      <c r="U196" s="589"/>
      <c r="V196" s="590">
        <f>IFERROR(IF(G239="Según demanda",R196/S196,R196/G196),0)</f>
        <v>0</v>
      </c>
      <c r="W196" s="593"/>
      <c r="X196" s="594"/>
      <c r="Y196" s="560">
        <f t="shared" si="86"/>
        <v>0</v>
      </c>
      <c r="Z196" s="595"/>
      <c r="AA196" s="549">
        <f t="shared" si="87"/>
        <v>0</v>
      </c>
    </row>
    <row r="197" spans="1:27" ht="55.2" x14ac:dyDescent="0.3">
      <c r="A197" s="626"/>
      <c r="B197" s="224" t="s">
        <v>487</v>
      </c>
      <c r="C197" s="225" t="s">
        <v>829</v>
      </c>
      <c r="D197" s="226" t="s">
        <v>788</v>
      </c>
      <c r="E197" s="225" t="s">
        <v>789</v>
      </c>
      <c r="F197" s="227" t="s">
        <v>790</v>
      </c>
      <c r="G197" s="228">
        <v>7</v>
      </c>
      <c r="H197" s="7"/>
      <c r="I197" s="7"/>
      <c r="J197" s="27">
        <v>1</v>
      </c>
      <c r="K197" s="510"/>
      <c r="L197" s="27">
        <v>0</v>
      </c>
      <c r="M197" s="7"/>
      <c r="N197" s="7"/>
      <c r="O197" s="27">
        <v>0</v>
      </c>
      <c r="P197" s="510"/>
      <c r="Q197" s="131">
        <v>1</v>
      </c>
      <c r="R197" s="7"/>
      <c r="S197" s="7"/>
      <c r="T197" s="170">
        <v>0</v>
      </c>
      <c r="U197" s="3"/>
      <c r="V197" s="131">
        <v>0</v>
      </c>
      <c r="W197" s="7"/>
      <c r="X197" s="7"/>
      <c r="Y197" s="170">
        <v>0</v>
      </c>
      <c r="Z197" s="3"/>
      <c r="AA197" s="131">
        <v>0</v>
      </c>
    </row>
    <row r="198" spans="1:27" ht="55.2" x14ac:dyDescent="0.3">
      <c r="A198" s="626"/>
      <c r="B198" s="224" t="s">
        <v>487</v>
      </c>
      <c r="C198" s="225" t="s">
        <v>830</v>
      </c>
      <c r="D198" s="226" t="s">
        <v>791</v>
      </c>
      <c r="E198" s="225" t="s">
        <v>792</v>
      </c>
      <c r="F198" s="225" t="s">
        <v>793</v>
      </c>
      <c r="G198" s="228">
        <v>1350</v>
      </c>
      <c r="H198" s="106"/>
      <c r="I198" s="106"/>
      <c r="J198" s="27">
        <v>0.95699999999999996</v>
      </c>
      <c r="K198" s="121"/>
      <c r="L198" s="26">
        <v>6.1714285714285715E-2</v>
      </c>
      <c r="M198" s="106"/>
      <c r="N198" s="77"/>
      <c r="O198" s="27">
        <v>1</v>
      </c>
      <c r="P198" s="121"/>
      <c r="Q198" s="131">
        <v>6.1714285714285715E-2</v>
      </c>
      <c r="R198" s="120"/>
      <c r="S198" s="28"/>
      <c r="T198" s="170">
        <v>0</v>
      </c>
      <c r="U198" s="120"/>
      <c r="V198" s="131">
        <v>6.1714285714285715E-2</v>
      </c>
      <c r="W198" s="120"/>
      <c r="X198" s="120"/>
      <c r="Y198" s="170">
        <v>0</v>
      </c>
      <c r="Z198" s="119"/>
      <c r="AA198" s="131">
        <v>6.1714285714285715E-2</v>
      </c>
    </row>
    <row r="199" spans="1:27" ht="82.95" customHeight="1" x14ac:dyDescent="0.3">
      <c r="A199" s="626"/>
      <c r="B199" s="224" t="s">
        <v>487</v>
      </c>
      <c r="C199" s="225" t="s">
        <v>830</v>
      </c>
      <c r="D199" s="226" t="s">
        <v>831</v>
      </c>
      <c r="E199" s="225" t="s">
        <v>795</v>
      </c>
      <c r="F199" s="225" t="s">
        <v>796</v>
      </c>
      <c r="G199" s="477">
        <v>5500</v>
      </c>
      <c r="H199" s="127"/>
      <c r="I199" s="106"/>
      <c r="J199" s="27">
        <v>1.1599999999999999</v>
      </c>
      <c r="K199" s="106"/>
      <c r="L199" s="510">
        <v>100</v>
      </c>
      <c r="M199" s="7"/>
      <c r="N199" s="77"/>
      <c r="O199" s="27">
        <v>1</v>
      </c>
      <c r="P199" s="106"/>
      <c r="Q199" s="131">
        <v>0.13286046511627908</v>
      </c>
      <c r="R199" s="3"/>
      <c r="S199" s="122"/>
      <c r="T199" s="170">
        <v>0</v>
      </c>
      <c r="U199" s="120"/>
      <c r="V199" s="131">
        <v>0.13286046511627908</v>
      </c>
      <c r="W199" s="120"/>
      <c r="X199" s="28"/>
      <c r="Y199" s="170">
        <v>0</v>
      </c>
      <c r="Z199" s="120"/>
      <c r="AA199" s="131">
        <v>0.13286046511627908</v>
      </c>
    </row>
    <row r="200" spans="1:27" ht="82.8" customHeight="1" x14ac:dyDescent="0.3">
      <c r="A200" s="626"/>
      <c r="B200" s="476" t="s">
        <v>487</v>
      </c>
      <c r="C200" s="476" t="s">
        <v>830</v>
      </c>
      <c r="D200" s="478" t="s">
        <v>797</v>
      </c>
      <c r="E200" s="225" t="s">
        <v>798</v>
      </c>
      <c r="F200" s="227" t="s">
        <v>799</v>
      </c>
      <c r="G200" s="229">
        <v>1</v>
      </c>
      <c r="H200" s="106"/>
      <c r="I200" s="106"/>
      <c r="J200" s="106">
        <v>1</v>
      </c>
      <c r="K200" s="106"/>
      <c r="L200" s="26">
        <v>1</v>
      </c>
      <c r="M200" s="106"/>
      <c r="N200" s="77"/>
      <c r="O200" s="27" t="s">
        <v>488</v>
      </c>
      <c r="P200" s="106"/>
      <c r="Q200" s="131">
        <v>1</v>
      </c>
      <c r="R200" s="120"/>
      <c r="S200" s="28"/>
      <c r="T200" s="170">
        <v>0</v>
      </c>
      <c r="U200" s="120"/>
      <c r="V200" s="131">
        <v>1</v>
      </c>
      <c r="W200" s="120"/>
      <c r="X200" s="28"/>
      <c r="Y200" s="170">
        <v>0</v>
      </c>
      <c r="Z200" s="119"/>
      <c r="AA200" s="131">
        <v>1</v>
      </c>
    </row>
    <row r="201" spans="1:27" ht="27.6" x14ac:dyDescent="0.3">
      <c r="A201" s="626"/>
      <c r="B201" s="475"/>
      <c r="C201" s="475"/>
      <c r="D201" s="474"/>
      <c r="E201" s="225" t="s">
        <v>800</v>
      </c>
      <c r="F201" s="225" t="s">
        <v>801</v>
      </c>
      <c r="G201" s="229">
        <v>120</v>
      </c>
      <c r="H201" s="521"/>
      <c r="I201" s="7"/>
      <c r="J201" s="27">
        <v>7.7089481530786554E-4</v>
      </c>
      <c r="K201" s="106"/>
      <c r="L201" s="26">
        <v>2.4041516627833085E-3</v>
      </c>
      <c r="M201" s="106"/>
      <c r="N201" s="77"/>
      <c r="O201" s="27">
        <v>0</v>
      </c>
      <c r="P201" s="106"/>
      <c r="Q201" s="131">
        <v>2.4041516627833085E-3</v>
      </c>
      <c r="R201" s="120"/>
      <c r="S201" s="120"/>
      <c r="T201" s="170">
        <v>0</v>
      </c>
      <c r="U201" s="120"/>
      <c r="V201" s="131">
        <v>2.4041516627833085E-3</v>
      </c>
      <c r="W201" s="120"/>
      <c r="X201" s="28"/>
      <c r="Y201" s="170">
        <v>0</v>
      </c>
      <c r="Z201" s="119"/>
      <c r="AA201" s="131">
        <v>2.4041516627833085E-3</v>
      </c>
    </row>
    <row r="202" spans="1:27" ht="55.2" x14ac:dyDescent="0.3">
      <c r="A202" s="626"/>
      <c r="B202" s="224" t="s">
        <v>487</v>
      </c>
      <c r="C202" s="225" t="s">
        <v>830</v>
      </c>
      <c r="D202" s="506" t="s">
        <v>802</v>
      </c>
      <c r="E202" s="225" t="s">
        <v>803</v>
      </c>
      <c r="F202" s="225" t="s">
        <v>804</v>
      </c>
      <c r="G202" s="228">
        <v>50000</v>
      </c>
      <c r="H202" s="232"/>
      <c r="I202" s="232"/>
      <c r="J202" s="233">
        <v>1</v>
      </c>
      <c r="K202" s="234"/>
      <c r="L202" s="235">
        <v>1</v>
      </c>
      <c r="M202" s="236"/>
      <c r="N202" s="236"/>
      <c r="O202" s="170">
        <f>IFERROR((M202/N202),0)</f>
        <v>0</v>
      </c>
      <c r="P202" s="64"/>
      <c r="Q202" s="131">
        <v>1</v>
      </c>
      <c r="R202" s="68"/>
      <c r="S202" s="68"/>
      <c r="T202" s="170">
        <f t="shared" ref="T202" si="91">IFERROR((R202/S202),0)</f>
        <v>0</v>
      </c>
      <c r="U202" s="561"/>
      <c r="V202" s="131">
        <v>1</v>
      </c>
      <c r="W202" s="68"/>
      <c r="X202" s="68"/>
      <c r="Y202" s="74">
        <f>IFERROR((W202/X202),0)</f>
        <v>0</v>
      </c>
      <c r="Z202" s="64"/>
      <c r="AA202" s="131">
        <f t="shared" ref="AA202" si="92">IFERROR(IF(G202="Según demanda",(W202+R202+M202+H202)/(I202+N202+S202+X202),(W202+R202+M202+H202)/G202),0)</f>
        <v>0</v>
      </c>
    </row>
    <row r="203" spans="1:27" ht="69" x14ac:dyDescent="0.3">
      <c r="A203" s="623"/>
      <c r="B203" s="258" t="s">
        <v>372</v>
      </c>
      <c r="C203" s="254" t="s">
        <v>497</v>
      </c>
      <c r="D203" s="252" t="s">
        <v>498</v>
      </c>
      <c r="E203" s="245" t="s">
        <v>499</v>
      </c>
      <c r="F203" s="245" t="s">
        <v>500</v>
      </c>
      <c r="G203" s="248">
        <v>2</v>
      </c>
      <c r="H203" s="237"/>
      <c r="I203" s="469"/>
      <c r="J203" s="170">
        <v>0</v>
      </c>
      <c r="K203" s="238"/>
      <c r="L203" s="239">
        <v>0</v>
      </c>
      <c r="M203" s="113"/>
      <c r="N203" s="113"/>
      <c r="O203" s="240">
        <v>0.25</v>
      </c>
      <c r="P203" s="113"/>
      <c r="Q203" s="240">
        <v>0.75</v>
      </c>
      <c r="R203" s="76"/>
      <c r="S203" s="141"/>
      <c r="T203" s="74">
        <v>0</v>
      </c>
      <c r="U203" s="198"/>
      <c r="V203" s="131">
        <f t="shared" ref="V190:V209" si="93">IFERROR(IF(G203="Según demanda",(R203+M203+H203)/(I203+N203+S203),(R203+M203+H203)/G203),0)</f>
        <v>0</v>
      </c>
      <c r="W203" s="76"/>
      <c r="X203" s="91"/>
      <c r="Y203" s="74">
        <f t="shared" ref="Y190:Y203" si="94">IFERROR((W203/X203),0)</f>
        <v>0</v>
      </c>
      <c r="Z203" s="241"/>
      <c r="AA203" s="131">
        <f t="shared" ref="AA189:AA209" si="95">IFERROR(IF(G203="Según demanda",(W203+R203+M203+H203)/(I203+N203+S203+X203),(W203+R203+M203+H203)/G203),0)</f>
        <v>0</v>
      </c>
    </row>
    <row r="204" spans="1:27" ht="55.2" x14ac:dyDescent="0.3">
      <c r="A204" s="623"/>
      <c r="B204" s="258" t="s">
        <v>372</v>
      </c>
      <c r="C204" s="255" t="s">
        <v>501</v>
      </c>
      <c r="D204" s="255" t="s">
        <v>502</v>
      </c>
      <c r="E204" s="245" t="s">
        <v>499</v>
      </c>
      <c r="F204" s="245" t="s">
        <v>503</v>
      </c>
      <c r="G204" s="248">
        <v>3</v>
      </c>
      <c r="H204" s="237"/>
      <c r="I204" s="469"/>
      <c r="J204" s="170">
        <v>0</v>
      </c>
      <c r="K204" s="238"/>
      <c r="L204" s="239">
        <v>0</v>
      </c>
      <c r="M204" s="113"/>
      <c r="N204" s="113"/>
      <c r="O204" s="240"/>
      <c r="P204" s="113"/>
      <c r="Q204" s="240">
        <v>0.75</v>
      </c>
      <c r="R204" s="76"/>
      <c r="S204" s="172"/>
      <c r="T204" s="74">
        <v>0</v>
      </c>
      <c r="U204" s="198"/>
      <c r="V204" s="67">
        <f t="shared" si="93"/>
        <v>0</v>
      </c>
      <c r="W204" s="242"/>
      <c r="X204" s="172"/>
      <c r="Y204" s="74">
        <v>1.58</v>
      </c>
      <c r="Z204" s="198"/>
      <c r="AA204" s="131">
        <f t="shared" si="95"/>
        <v>0</v>
      </c>
    </row>
    <row r="205" spans="1:27" ht="55.2" x14ac:dyDescent="0.3">
      <c r="A205" s="623"/>
      <c r="B205" s="258" t="s">
        <v>372</v>
      </c>
      <c r="C205" s="255" t="s">
        <v>501</v>
      </c>
      <c r="D205" s="255" t="s">
        <v>525</v>
      </c>
      <c r="E205" s="245" t="s">
        <v>499</v>
      </c>
      <c r="F205" s="245" t="s">
        <v>504</v>
      </c>
      <c r="G205" s="248">
        <v>3</v>
      </c>
      <c r="H205" s="237"/>
      <c r="I205" s="469"/>
      <c r="J205" s="170">
        <v>1</v>
      </c>
      <c r="K205" s="238"/>
      <c r="L205" s="239">
        <v>0.25</v>
      </c>
      <c r="M205" s="113"/>
      <c r="N205" s="113"/>
      <c r="O205" s="240">
        <v>1</v>
      </c>
      <c r="P205" s="113"/>
      <c r="Q205" s="240">
        <f t="shared" ref="Q205:Q211" si="96">IFERROR(IF(G205="Según demanda",(M205+H205)/(I205+N205),(M205+H205)/G205),0)</f>
        <v>0</v>
      </c>
      <c r="R205" s="76"/>
      <c r="S205" s="172"/>
      <c r="T205" s="74">
        <v>1</v>
      </c>
      <c r="U205" s="198"/>
      <c r="V205" s="67">
        <f t="shared" si="93"/>
        <v>0</v>
      </c>
      <c r="W205" s="64"/>
      <c r="X205" s="172"/>
      <c r="Y205" s="74">
        <v>1</v>
      </c>
      <c r="Z205" s="198"/>
      <c r="AA205" s="131">
        <f t="shared" si="95"/>
        <v>0</v>
      </c>
    </row>
    <row r="206" spans="1:27" ht="234.6" x14ac:dyDescent="0.3">
      <c r="A206" s="623"/>
      <c r="B206" s="258" t="s">
        <v>373</v>
      </c>
      <c r="C206" s="246" t="s">
        <v>505</v>
      </c>
      <c r="D206" s="254" t="s">
        <v>506</v>
      </c>
      <c r="E206" s="245" t="s">
        <v>499</v>
      </c>
      <c r="F206" s="245" t="s">
        <v>507</v>
      </c>
      <c r="G206" s="248">
        <v>1</v>
      </c>
      <c r="H206" s="237"/>
      <c r="I206" s="469"/>
      <c r="J206" s="170">
        <v>1</v>
      </c>
      <c r="K206" s="243"/>
      <c r="L206" s="239">
        <v>0.25</v>
      </c>
      <c r="M206" s="113"/>
      <c r="N206" s="172"/>
      <c r="O206" s="74">
        <v>1</v>
      </c>
      <c r="P206" s="198"/>
      <c r="Q206" s="67" t="s">
        <v>382</v>
      </c>
      <c r="R206" s="76"/>
      <c r="S206" s="172"/>
      <c r="T206" s="74">
        <v>1</v>
      </c>
      <c r="U206" s="198"/>
      <c r="V206" s="67">
        <f t="shared" si="93"/>
        <v>0</v>
      </c>
      <c r="W206" s="64"/>
      <c r="X206" s="172"/>
      <c r="Y206" s="74">
        <v>1.2950819672131149</v>
      </c>
      <c r="Z206" s="198"/>
      <c r="AA206" s="131">
        <f t="shared" si="95"/>
        <v>0</v>
      </c>
    </row>
    <row r="207" spans="1:27" ht="82.8" x14ac:dyDescent="0.3">
      <c r="A207" s="623"/>
      <c r="B207" s="258" t="s">
        <v>373</v>
      </c>
      <c r="C207" s="246" t="s">
        <v>505</v>
      </c>
      <c r="D207" s="252" t="s">
        <v>508</v>
      </c>
      <c r="E207" s="245" t="s">
        <v>499</v>
      </c>
      <c r="F207" s="245" t="s">
        <v>509</v>
      </c>
      <c r="G207" s="256">
        <v>2</v>
      </c>
      <c r="H207" s="237"/>
      <c r="I207" s="469"/>
      <c r="J207" s="170">
        <v>1</v>
      </c>
      <c r="K207" s="243"/>
      <c r="L207" s="239">
        <v>0.33</v>
      </c>
      <c r="M207" s="113"/>
      <c r="N207" s="172"/>
      <c r="O207" s="74">
        <f t="shared" ref="O207:O211" si="97">IFERROR((M207/N207),0)</f>
        <v>0</v>
      </c>
      <c r="P207" s="198"/>
      <c r="Q207" s="67">
        <f t="shared" si="96"/>
        <v>0</v>
      </c>
      <c r="R207" s="64"/>
      <c r="S207" s="172"/>
      <c r="T207" s="74">
        <v>1</v>
      </c>
      <c r="U207" s="198"/>
      <c r="V207" s="67">
        <f t="shared" si="93"/>
        <v>0</v>
      </c>
      <c r="W207" s="64"/>
      <c r="X207" s="172"/>
      <c r="Y207" s="74">
        <v>0.76842105263157889</v>
      </c>
      <c r="Z207" s="198"/>
      <c r="AA207" s="131">
        <f t="shared" si="95"/>
        <v>0</v>
      </c>
    </row>
    <row r="208" spans="1:27" ht="82.8" x14ac:dyDescent="0.3">
      <c r="A208" s="623"/>
      <c r="B208" s="258" t="s">
        <v>373</v>
      </c>
      <c r="C208" s="246" t="s">
        <v>505</v>
      </c>
      <c r="D208" s="252" t="s">
        <v>510</v>
      </c>
      <c r="E208" s="245" t="s">
        <v>499</v>
      </c>
      <c r="F208" s="247" t="s">
        <v>511</v>
      </c>
      <c r="G208" s="248">
        <v>2</v>
      </c>
      <c r="H208" s="237"/>
      <c r="I208" s="469"/>
      <c r="J208" s="170">
        <v>0</v>
      </c>
      <c r="K208" s="243"/>
      <c r="L208" s="239">
        <v>0</v>
      </c>
      <c r="M208" s="113"/>
      <c r="N208" s="172"/>
      <c r="O208" s="74">
        <f t="shared" si="97"/>
        <v>0</v>
      </c>
      <c r="P208" s="198"/>
      <c r="Q208" s="67">
        <f t="shared" si="96"/>
        <v>0</v>
      </c>
      <c r="R208" s="76"/>
      <c r="S208" s="172"/>
      <c r="T208" s="74">
        <v>1</v>
      </c>
      <c r="U208" s="198"/>
      <c r="V208" s="67">
        <f t="shared" si="93"/>
        <v>0</v>
      </c>
      <c r="W208" s="242"/>
      <c r="X208" s="172"/>
      <c r="Y208" s="74">
        <v>1.2</v>
      </c>
      <c r="Z208" s="198"/>
      <c r="AA208" s="131">
        <f t="shared" si="95"/>
        <v>0</v>
      </c>
    </row>
    <row r="209" spans="1:27" ht="110.4" x14ac:dyDescent="0.3">
      <c r="A209" s="623"/>
      <c r="B209" s="259" t="s">
        <v>369</v>
      </c>
      <c r="C209" s="246" t="s">
        <v>512</v>
      </c>
      <c r="D209" s="252" t="s">
        <v>513</v>
      </c>
      <c r="E209" s="245" t="s">
        <v>499</v>
      </c>
      <c r="F209" s="245" t="s">
        <v>514</v>
      </c>
      <c r="G209" s="248">
        <v>2</v>
      </c>
      <c r="H209" s="237"/>
      <c r="I209" s="469"/>
      <c r="J209" s="170">
        <v>1</v>
      </c>
      <c r="K209" s="243"/>
      <c r="L209" s="239">
        <v>1</v>
      </c>
      <c r="M209" s="113"/>
      <c r="N209" s="172"/>
      <c r="O209" s="74">
        <f t="shared" si="97"/>
        <v>0</v>
      </c>
      <c r="P209" s="198"/>
      <c r="Q209" s="67">
        <f t="shared" si="96"/>
        <v>0</v>
      </c>
      <c r="R209" s="76"/>
      <c r="S209" s="172"/>
      <c r="T209" s="74">
        <v>1</v>
      </c>
      <c r="U209" s="198"/>
      <c r="V209" s="67">
        <f t="shared" si="93"/>
        <v>0</v>
      </c>
      <c r="W209" s="64"/>
      <c r="X209" s="172"/>
      <c r="Y209" s="74">
        <v>2.0499999999999998</v>
      </c>
      <c r="Z209" s="113"/>
      <c r="AA209" s="131">
        <f t="shared" si="95"/>
        <v>0</v>
      </c>
    </row>
    <row r="210" spans="1:27" ht="110.4" x14ac:dyDescent="0.3">
      <c r="A210" s="623"/>
      <c r="B210" s="259" t="s">
        <v>369</v>
      </c>
      <c r="C210" s="246" t="s">
        <v>515</v>
      </c>
      <c r="D210" s="252" t="s">
        <v>516</v>
      </c>
      <c r="E210" s="245" t="s">
        <v>499</v>
      </c>
      <c r="F210" s="245" t="s">
        <v>509</v>
      </c>
      <c r="G210" s="249">
        <v>1</v>
      </c>
      <c r="H210" s="237"/>
      <c r="I210" s="469"/>
      <c r="J210" s="170">
        <v>1</v>
      </c>
      <c r="K210" s="243"/>
      <c r="L210" s="239">
        <v>1</v>
      </c>
      <c r="M210" s="113"/>
      <c r="N210" s="244"/>
      <c r="O210" s="74">
        <f t="shared" si="97"/>
        <v>0</v>
      </c>
      <c r="P210" s="198"/>
      <c r="Q210" s="67">
        <f t="shared" si="96"/>
        <v>0</v>
      </c>
      <c r="R210" s="76"/>
      <c r="S210" s="172"/>
      <c r="T210" s="74">
        <v>0</v>
      </c>
      <c r="U210" s="198"/>
      <c r="V210" s="67">
        <v>1</v>
      </c>
      <c r="W210" s="64"/>
      <c r="X210" s="244"/>
      <c r="Y210" s="74">
        <v>3.3</v>
      </c>
      <c r="Z210" s="113"/>
      <c r="AA210" s="67">
        <v>0.88</v>
      </c>
    </row>
    <row r="211" spans="1:27" ht="110.4" x14ac:dyDescent="0.3">
      <c r="A211" s="623"/>
      <c r="B211" s="259" t="s">
        <v>369</v>
      </c>
      <c r="C211" s="246" t="s">
        <v>517</v>
      </c>
      <c r="D211" s="250" t="s">
        <v>518</v>
      </c>
      <c r="E211" s="245" t="s">
        <v>499</v>
      </c>
      <c r="F211" s="245" t="s">
        <v>509</v>
      </c>
      <c r="G211" s="251">
        <v>2</v>
      </c>
      <c r="H211" s="237"/>
      <c r="I211" s="469"/>
      <c r="J211" s="170">
        <v>1</v>
      </c>
      <c r="K211" s="243"/>
      <c r="L211" s="239">
        <v>0</v>
      </c>
      <c r="M211" s="113"/>
      <c r="N211" s="172"/>
      <c r="O211" s="74">
        <f t="shared" si="97"/>
        <v>0</v>
      </c>
      <c r="P211" s="198"/>
      <c r="Q211" s="67">
        <f t="shared" si="96"/>
        <v>0</v>
      </c>
      <c r="R211" s="76"/>
      <c r="S211" s="172"/>
      <c r="T211" s="74">
        <v>0</v>
      </c>
      <c r="U211" s="198"/>
      <c r="V211" s="67">
        <v>0.5</v>
      </c>
      <c r="W211" s="64"/>
      <c r="X211" s="172"/>
      <c r="Y211" s="74">
        <v>3.3</v>
      </c>
      <c r="Z211" s="113"/>
      <c r="AA211" s="67">
        <v>0.7</v>
      </c>
    </row>
    <row r="212" spans="1:27" ht="124.2" x14ac:dyDescent="0.3">
      <c r="A212" s="623"/>
      <c r="B212" s="259" t="s">
        <v>368</v>
      </c>
      <c r="C212" s="246" t="s">
        <v>519</v>
      </c>
      <c r="D212" s="252" t="s">
        <v>520</v>
      </c>
      <c r="E212" s="245" t="s">
        <v>499</v>
      </c>
      <c r="F212" s="247" t="s">
        <v>511</v>
      </c>
      <c r="G212" s="257">
        <v>1</v>
      </c>
      <c r="H212" s="466"/>
      <c r="I212" s="467"/>
      <c r="J212" s="468"/>
      <c r="K212" s="466"/>
      <c r="L212" s="468"/>
    </row>
    <row r="213" spans="1:27" ht="124.2" x14ac:dyDescent="0.3">
      <c r="A213" s="623"/>
      <c r="B213" s="259" t="s">
        <v>368</v>
      </c>
      <c r="C213" s="246" t="s">
        <v>519</v>
      </c>
      <c r="D213" s="252" t="s">
        <v>521</v>
      </c>
      <c r="E213" s="245" t="s">
        <v>499</v>
      </c>
      <c r="F213" s="247" t="s">
        <v>522</v>
      </c>
      <c r="G213" s="257">
        <v>4</v>
      </c>
    </row>
    <row r="214" spans="1:27" ht="55.8" thickBot="1" x14ac:dyDescent="0.35">
      <c r="A214" s="624"/>
      <c r="B214" s="259" t="s">
        <v>368</v>
      </c>
      <c r="C214" s="246" t="s">
        <v>523</v>
      </c>
      <c r="D214" s="253" t="s">
        <v>524</v>
      </c>
      <c r="E214" s="245" t="s">
        <v>499</v>
      </c>
      <c r="F214" s="245" t="s">
        <v>514</v>
      </c>
      <c r="G214" s="257">
        <v>2</v>
      </c>
    </row>
  </sheetData>
  <protectedRanges>
    <protectedRange sqref="C203" name="Rango1_1_2_2"/>
    <protectedRange sqref="D203" name="Rango1_1_3_1_1"/>
    <protectedRange sqref="C204" name="Rango1_6_1_1"/>
    <protectedRange sqref="D204" name="Rango1_9_2"/>
    <protectedRange sqref="C205" name="Rango1_6_2_1"/>
    <protectedRange sqref="D205" name="Rango1_9_1_1"/>
    <protectedRange sqref="C206:C208 C211" name="Rango1_2_1_2_1"/>
    <protectedRange sqref="D207" name="Rango1_1_1_1_1_1_1_1"/>
    <protectedRange sqref="D208:D211" name="Rango1_1_1_5_1_2_1_1_1"/>
    <protectedRange sqref="F206:F211" name="Rango1_6_3_1"/>
    <protectedRange sqref="E206:E211" name="Rango1_1_1_1_1"/>
    <protectedRange sqref="D138 D134" name="Rango1_5_2_8_1_1_1_1_1_1_1_1"/>
    <protectedRange sqref="D136" name="Rango1_1_2_1_1_1_1_1_1_3_1_1"/>
    <protectedRange sqref="C144" name="Rango1_5_1_2_2_1"/>
    <protectedRange sqref="C146" name="Rango1_1_1_2_1_2_2_1"/>
    <protectedRange sqref="C147" name="Rango1_1_2_2_2_2_1"/>
    <protectedRange sqref="C148" name="Rango1_6_1_1_2_2_1"/>
    <protectedRange sqref="C149" name="Rango1_6_2_1_2_2_1"/>
    <protectedRange sqref="C150:C160" name="Rango1_2_1_2_1_2_2_1"/>
    <protectedRange sqref="D145:D148" name="Rango1_7_1"/>
    <protectedRange sqref="D149" name="Rango1_9_2_2_1_1_3_1"/>
    <protectedRange sqref="F162 F165 F167" name="Rango1_6_3_1_2_2_3"/>
    <protectedRange sqref="D162" name="Rango1_1_1_5_1_2_1_1_1_2_1_1_3"/>
    <protectedRange sqref="D153:D157" name="Rango1_1_1_5_1_2_1_1_1_2_2_2"/>
    <protectedRange sqref="F150:F157" name="Rango1_6_3_1_2_2_2"/>
    <protectedRange sqref="E150:E157" name="Rango1_1_1_1_1_3_2_2"/>
    <protectedRange sqref="D152" name="Rango1_1_1_1_1_1_1_1_2_1_1_3"/>
    <protectedRange sqref="D184:D187 D189" name="Rango1_7_4_4_2"/>
    <protectedRange sqref="G184:G189" name="Rango1_2_2"/>
    <protectedRange sqref="D197:D200 D202" name="Rango1_7_4_4_1_1"/>
    <protectedRange sqref="G197:G202" name="Rango1_2_1_1"/>
  </protectedRanges>
  <mergeCells count="409">
    <mergeCell ref="A142:A202"/>
    <mergeCell ref="B142:B149"/>
    <mergeCell ref="C142:C149"/>
    <mergeCell ref="B150:B162"/>
    <mergeCell ref="C150:C162"/>
    <mergeCell ref="B163:B164"/>
    <mergeCell ref="C163:C164"/>
    <mergeCell ref="B166:B167"/>
    <mergeCell ref="C166:C167"/>
    <mergeCell ref="C168:C183"/>
    <mergeCell ref="C184:C189"/>
    <mergeCell ref="C190:C193"/>
    <mergeCell ref="C194:C196"/>
    <mergeCell ref="B200:B201"/>
    <mergeCell ref="C200:C201"/>
    <mergeCell ref="D64:D65"/>
    <mergeCell ref="F64:F65"/>
    <mergeCell ref="D66:D67"/>
    <mergeCell ref="F66:F67"/>
    <mergeCell ref="F78:F79"/>
    <mergeCell ref="H79:H80"/>
    <mergeCell ref="I79:I80"/>
    <mergeCell ref="J79:J80"/>
    <mergeCell ref="H82:H83"/>
    <mergeCell ref="I82:I83"/>
    <mergeCell ref="J82:J83"/>
    <mergeCell ref="H85:H87"/>
    <mergeCell ref="I85:I87"/>
    <mergeCell ref="J85:J87"/>
    <mergeCell ref="K85:K87"/>
    <mergeCell ref="L85:L87"/>
    <mergeCell ref="M85:M87"/>
    <mergeCell ref="K82:K83"/>
    <mergeCell ref="L82:L83"/>
    <mergeCell ref="F82:F87"/>
    <mergeCell ref="M79:M80"/>
    <mergeCell ref="K79:K80"/>
    <mergeCell ref="L79:L80"/>
    <mergeCell ref="M74:M75"/>
    <mergeCell ref="H74:H75"/>
    <mergeCell ref="I74:I75"/>
    <mergeCell ref="J74:J75"/>
    <mergeCell ref="K74:K75"/>
    <mergeCell ref="L74:L75"/>
    <mergeCell ref="H69:H70"/>
    <mergeCell ref="I69:I70"/>
    <mergeCell ref="J69:J70"/>
    <mergeCell ref="K69:K70"/>
    <mergeCell ref="L69:L70"/>
    <mergeCell ref="G64:G65"/>
    <mergeCell ref="G66:G67"/>
    <mergeCell ref="H66:H67"/>
    <mergeCell ref="I66:I67"/>
    <mergeCell ref="J66:J67"/>
    <mergeCell ref="K66:K67"/>
    <mergeCell ref="L66:L67"/>
    <mergeCell ref="M66:M67"/>
    <mergeCell ref="L55:L56"/>
    <mergeCell ref="M55:M56"/>
    <mergeCell ref="H55:H56"/>
    <mergeCell ref="I55:I56"/>
    <mergeCell ref="J55:J56"/>
    <mergeCell ref="K55:K56"/>
    <mergeCell ref="D187:D188"/>
    <mergeCell ref="D200:D201"/>
    <mergeCell ref="F69:F70"/>
    <mergeCell ref="F74:F75"/>
    <mergeCell ref="C45:C47"/>
    <mergeCell ref="C51:C52"/>
    <mergeCell ref="C136:C140"/>
    <mergeCell ref="Y95:Y96"/>
    <mergeCell ref="F97:F98"/>
    <mergeCell ref="F108:F110"/>
    <mergeCell ref="G97:G98"/>
    <mergeCell ref="C102:C107"/>
    <mergeCell ref="D99:D100"/>
    <mergeCell ref="E108:E110"/>
    <mergeCell ref="C108:C110"/>
    <mergeCell ref="C97:C98"/>
    <mergeCell ref="D97:D98"/>
    <mergeCell ref="E97:E98"/>
    <mergeCell ref="C99:C100"/>
    <mergeCell ref="E99:E100"/>
    <mergeCell ref="C88:C96"/>
    <mergeCell ref="D88:D91"/>
    <mergeCell ref="E88:E96"/>
    <mergeCell ref="F91:F92"/>
    <mergeCell ref="G91:G92"/>
    <mergeCell ref="H91:H92"/>
    <mergeCell ref="I91:I92"/>
    <mergeCell ref="D92:D96"/>
    <mergeCell ref="G93:G94"/>
    <mergeCell ref="G95:G96"/>
    <mergeCell ref="M88:M89"/>
    <mergeCell ref="AA95:AA96"/>
    <mergeCell ref="A52:A54"/>
    <mergeCell ref="X93:X94"/>
    <mergeCell ref="Y93:Y94"/>
    <mergeCell ref="Z93:Z94"/>
    <mergeCell ref="AA93:AA94"/>
    <mergeCell ref="H95:H96"/>
    <mergeCell ref="I95:I96"/>
    <mergeCell ref="J95:J96"/>
    <mergeCell ref="K95:K96"/>
    <mergeCell ref="L95:L96"/>
    <mergeCell ref="M95:M96"/>
    <mergeCell ref="N95:N96"/>
    <mergeCell ref="O95:O96"/>
    <mergeCell ref="P95:P96"/>
    <mergeCell ref="Q95:Q96"/>
    <mergeCell ref="R95:R96"/>
    <mergeCell ref="S95:S96"/>
    <mergeCell ref="T95:T96"/>
    <mergeCell ref="U95:U96"/>
    <mergeCell ref="V95:V96"/>
    <mergeCell ref="W95:W96"/>
    <mergeCell ref="X95:X96"/>
    <mergeCell ref="V88:V89"/>
    <mergeCell ref="Z95:Z96"/>
    <mergeCell ref="W88:W89"/>
    <mergeCell ref="X88:X89"/>
    <mergeCell ref="Y88:Y89"/>
    <mergeCell ref="Z88:Z89"/>
    <mergeCell ref="AA88:AA89"/>
    <mergeCell ref="F93:F96"/>
    <mergeCell ref="H93:H94"/>
    <mergeCell ref="I93:I94"/>
    <mergeCell ref="J93:J94"/>
    <mergeCell ref="K93:K94"/>
    <mergeCell ref="L93:L94"/>
    <mergeCell ref="M93:M94"/>
    <mergeCell ref="N93:N94"/>
    <mergeCell ref="O93:O94"/>
    <mergeCell ref="P93:P94"/>
    <mergeCell ref="Q93:Q94"/>
    <mergeCell ref="R93:R94"/>
    <mergeCell ref="S93:S94"/>
    <mergeCell ref="T93:T94"/>
    <mergeCell ref="U93:U94"/>
    <mergeCell ref="V93:V94"/>
    <mergeCell ref="W93:W94"/>
    <mergeCell ref="AA76:AA77"/>
    <mergeCell ref="X76:X77"/>
    <mergeCell ref="P76:P77"/>
    <mergeCell ref="N79:N82"/>
    <mergeCell ref="O79:O82"/>
    <mergeCell ref="P79:P82"/>
    <mergeCell ref="Q79:Q82"/>
    <mergeCell ref="R79:R82"/>
    <mergeCell ref="S79:S82"/>
    <mergeCell ref="T79:T82"/>
    <mergeCell ref="AA79:AA82"/>
    <mergeCell ref="N76:N77"/>
    <mergeCell ref="O76:O77"/>
    <mergeCell ref="S76:S77"/>
    <mergeCell ref="T76:T77"/>
    <mergeCell ref="U76:U77"/>
    <mergeCell ref="Y76:Y77"/>
    <mergeCell ref="Z76:Z77"/>
    <mergeCell ref="V76:V77"/>
    <mergeCell ref="W76:W77"/>
    <mergeCell ref="X79:X82"/>
    <mergeCell ref="U79:U82"/>
    <mergeCell ref="L64:L65"/>
    <mergeCell ref="M64:M65"/>
    <mergeCell ref="N64:N65"/>
    <mergeCell ref="O64:O65"/>
    <mergeCell ref="P64:P65"/>
    <mergeCell ref="Q64:Q65"/>
    <mergeCell ref="R64:R65"/>
    <mergeCell ref="S64:S65"/>
    <mergeCell ref="R76:R77"/>
    <mergeCell ref="M69:M70"/>
    <mergeCell ref="V79:V82"/>
    <mergeCell ref="Q61:Q62"/>
    <mergeCell ref="P61:P62"/>
    <mergeCell ref="H64:H65"/>
    <mergeCell ref="I64:I65"/>
    <mergeCell ref="J64:J65"/>
    <mergeCell ref="K64:K65"/>
    <mergeCell ref="D74:D75"/>
    <mergeCell ref="Q76:Q77"/>
    <mergeCell ref="E82:E87"/>
    <mergeCell ref="D84:D85"/>
    <mergeCell ref="D86:D87"/>
    <mergeCell ref="E69:E70"/>
    <mergeCell ref="N84:N87"/>
    <mergeCell ref="O84:O87"/>
    <mergeCell ref="P84:P87"/>
    <mergeCell ref="Q84:Q87"/>
    <mergeCell ref="R61:R62"/>
    <mergeCell ref="S61:S62"/>
    <mergeCell ref="T61:T62"/>
    <mergeCell ref="T64:T65"/>
    <mergeCell ref="J88:J89"/>
    <mergeCell ref="C64:C65"/>
    <mergeCell ref="C66:C67"/>
    <mergeCell ref="E66:E67"/>
    <mergeCell ref="E74:E75"/>
    <mergeCell ref="A55:A96"/>
    <mergeCell ref="C55:C57"/>
    <mergeCell ref="C59:C60"/>
    <mergeCell ref="D59:D60"/>
    <mergeCell ref="C61:C62"/>
    <mergeCell ref="D61:D62"/>
    <mergeCell ref="E64:E65"/>
    <mergeCell ref="E55:E56"/>
    <mergeCell ref="E78:E79"/>
    <mergeCell ref="D78:D79"/>
    <mergeCell ref="D55:D56"/>
    <mergeCell ref="D69:D70"/>
    <mergeCell ref="G55:G56"/>
    <mergeCell ref="G69:G70"/>
    <mergeCell ref="G74:G75"/>
    <mergeCell ref="G82:G83"/>
    <mergeCell ref="G85:G87"/>
    <mergeCell ref="F55:F56"/>
    <mergeCell ref="L88:L89"/>
    <mergeCell ref="I88:I89"/>
    <mergeCell ref="H97:H98"/>
    <mergeCell ref="I97:I98"/>
    <mergeCell ref="J97:J98"/>
    <mergeCell ref="P57:P58"/>
    <mergeCell ref="B88:B96"/>
    <mergeCell ref="I61:I62"/>
    <mergeCell ref="K88:K89"/>
    <mergeCell ref="G79:G80"/>
    <mergeCell ref="G88:G89"/>
    <mergeCell ref="F88:F89"/>
    <mergeCell ref="A97:A110"/>
    <mergeCell ref="A129:A141"/>
    <mergeCell ref="B108:B110"/>
    <mergeCell ref="Q57:Q58"/>
    <mergeCell ref="E59:E60"/>
    <mergeCell ref="F59:F60"/>
    <mergeCell ref="J59:J60"/>
    <mergeCell ref="K59:K60"/>
    <mergeCell ref="L59:L60"/>
    <mergeCell ref="M59:M60"/>
    <mergeCell ref="N59:N60"/>
    <mergeCell ref="H59:H60"/>
    <mergeCell ref="I59:I60"/>
    <mergeCell ref="G59:G60"/>
    <mergeCell ref="P59:P60"/>
    <mergeCell ref="Q59:Q60"/>
    <mergeCell ref="H88:H89"/>
    <mergeCell ref="U108:U110"/>
    <mergeCell ref="Z108:Z110"/>
    <mergeCell ref="K102:K107"/>
    <mergeCell ref="P102:P107"/>
    <mergeCell ref="U102:U107"/>
    <mergeCell ref="V97:V98"/>
    <mergeCell ref="W97:W98"/>
    <mergeCell ref="X97:X98"/>
    <mergeCell ref="Y97:Y98"/>
    <mergeCell ref="R97:R98"/>
    <mergeCell ref="Z97:Z98"/>
    <mergeCell ref="P108:P110"/>
    <mergeCell ref="K97:K98"/>
    <mergeCell ref="L97:L98"/>
    <mergeCell ref="K108:K110"/>
    <mergeCell ref="N88:N89"/>
    <mergeCell ref="O88:O89"/>
    <mergeCell ref="P88:P89"/>
    <mergeCell ref="Q88:Q89"/>
    <mergeCell ref="R88:R89"/>
    <mergeCell ref="S88:S89"/>
    <mergeCell ref="T88:T89"/>
    <mergeCell ref="U88:U89"/>
    <mergeCell ref="AA84:AA87"/>
    <mergeCell ref="Z84:Z87"/>
    <mergeCell ref="R84:R87"/>
    <mergeCell ref="S84:S87"/>
    <mergeCell ref="T84:T87"/>
    <mergeCell ref="U84:U87"/>
    <mergeCell ref="V84:V87"/>
    <mergeCell ref="W84:W87"/>
    <mergeCell ref="X84:X87"/>
    <mergeCell ref="Y84:Y87"/>
    <mergeCell ref="AA97:AA98"/>
    <mergeCell ref="Z102:Z107"/>
    <mergeCell ref="S97:S98"/>
    <mergeCell ref="T97:T98"/>
    <mergeCell ref="M97:M98"/>
    <mergeCell ref="N97:N98"/>
    <mergeCell ref="O97:O98"/>
    <mergeCell ref="P97:P98"/>
    <mergeCell ref="Q97:Q98"/>
    <mergeCell ref="U97:U98"/>
    <mergeCell ref="E7:E9"/>
    <mergeCell ref="H7:L7"/>
    <mergeCell ref="K8:K9"/>
    <mergeCell ref="P8:P9"/>
    <mergeCell ref="Q8:Q9"/>
    <mergeCell ref="E28:E29"/>
    <mergeCell ref="C20:C21"/>
    <mergeCell ref="C27:C36"/>
    <mergeCell ref="C22:C23"/>
    <mergeCell ref="J61:J62"/>
    <mergeCell ref="K61:K62"/>
    <mergeCell ref="L61:L62"/>
    <mergeCell ref="O59:O60"/>
    <mergeCell ref="E61:E62"/>
    <mergeCell ref="F61:F62"/>
    <mergeCell ref="G61:G62"/>
    <mergeCell ref="H61:H62"/>
    <mergeCell ref="M61:M62"/>
    <mergeCell ref="N61:N62"/>
    <mergeCell ref="N57:N58"/>
    <mergeCell ref="O57:O58"/>
    <mergeCell ref="O61:O62"/>
    <mergeCell ref="R8:T8"/>
    <mergeCell ref="L8:L9"/>
    <mergeCell ref="H8:J8"/>
    <mergeCell ref="C7:C9"/>
    <mergeCell ref="D7:D9"/>
    <mergeCell ref="Z1:AA1"/>
    <mergeCell ref="U8:U9"/>
    <mergeCell ref="V8:V9"/>
    <mergeCell ref="W7:AA7"/>
    <mergeCell ref="Z2:AA3"/>
    <mergeCell ref="Z4:AA4"/>
    <mergeCell ref="Z8:Z9"/>
    <mergeCell ref="AA8:AA9"/>
    <mergeCell ref="R7:V7"/>
    <mergeCell ref="E1:Y1"/>
    <mergeCell ref="F7:G8"/>
    <mergeCell ref="W8:Y8"/>
    <mergeCell ref="M8:O8"/>
    <mergeCell ref="M7:Q7"/>
    <mergeCell ref="Z5:AA6"/>
    <mergeCell ref="E2:Y6"/>
    <mergeCell ref="A1:D5"/>
    <mergeCell ref="A6:D6"/>
    <mergeCell ref="B7:B9"/>
    <mergeCell ref="AA59:AA60"/>
    <mergeCell ref="R57:R58"/>
    <mergeCell ref="S57:S58"/>
    <mergeCell ref="T57:T58"/>
    <mergeCell ref="U57:U58"/>
    <mergeCell ref="V57:V58"/>
    <mergeCell ref="W57:W58"/>
    <mergeCell ref="X57:X58"/>
    <mergeCell ref="Y57:Y58"/>
    <mergeCell ref="Z57:Z58"/>
    <mergeCell ref="AA57:AA58"/>
    <mergeCell ref="R59:R60"/>
    <mergeCell ref="S59:S60"/>
    <mergeCell ref="T59:T60"/>
    <mergeCell ref="U59:U60"/>
    <mergeCell ref="V59:V60"/>
    <mergeCell ref="W59:W60"/>
    <mergeCell ref="X59:X60"/>
    <mergeCell ref="Y59:Y60"/>
    <mergeCell ref="Z59:Z60"/>
    <mergeCell ref="AA61:AA62"/>
    <mergeCell ref="U64:U65"/>
    <mergeCell ref="V64:V65"/>
    <mergeCell ref="W64:W65"/>
    <mergeCell ref="X64:X65"/>
    <mergeCell ref="Y64:Y65"/>
    <mergeCell ref="Z64:Z65"/>
    <mergeCell ref="AA64:AA65"/>
    <mergeCell ref="U61:U62"/>
    <mergeCell ref="V61:V62"/>
    <mergeCell ref="W61:W62"/>
    <mergeCell ref="X61:X62"/>
    <mergeCell ref="Y61:Y62"/>
    <mergeCell ref="Z61:Z62"/>
    <mergeCell ref="Y79:Y82"/>
    <mergeCell ref="Z79:Z82"/>
    <mergeCell ref="W79:W82"/>
    <mergeCell ref="F28:F29"/>
    <mergeCell ref="A7:A9"/>
    <mergeCell ref="A10:A12"/>
    <mergeCell ref="A13:A15"/>
    <mergeCell ref="A16:A18"/>
    <mergeCell ref="A19:A21"/>
    <mergeCell ref="A45:A51"/>
    <mergeCell ref="A22:A24"/>
    <mergeCell ref="A25:A27"/>
    <mergeCell ref="A28:A30"/>
    <mergeCell ref="A31:A33"/>
    <mergeCell ref="A34:A36"/>
    <mergeCell ref="A37:A39"/>
    <mergeCell ref="A40:A42"/>
    <mergeCell ref="C10:C12"/>
    <mergeCell ref="C13:C15"/>
    <mergeCell ref="C16:C19"/>
    <mergeCell ref="B45:B51"/>
    <mergeCell ref="C37:C43"/>
    <mergeCell ref="D28:D29"/>
    <mergeCell ref="B55:B57"/>
    <mergeCell ref="C48:C49"/>
    <mergeCell ref="B129:B131"/>
    <mergeCell ref="B132:B134"/>
    <mergeCell ref="B97:B98"/>
    <mergeCell ref="B99:B100"/>
    <mergeCell ref="C129:C131"/>
    <mergeCell ref="C132:C134"/>
    <mergeCell ref="B73:B78"/>
    <mergeCell ref="B64:B72"/>
    <mergeCell ref="B58:B63"/>
    <mergeCell ref="B79:B83"/>
    <mergeCell ref="B84:B87"/>
    <mergeCell ref="C76:C81"/>
    <mergeCell ref="C82:C87"/>
    <mergeCell ref="C68:C72"/>
    <mergeCell ref="C73:C75"/>
  </mergeCells>
  <phoneticPr fontId="45" type="noConversion"/>
  <dataValidations count="1">
    <dataValidation type="whole" errorStyle="warning" operator="greaterThanOrEqual" allowBlank="1" showInputMessage="1" showErrorMessage="1" errorTitle="Valor erróneo" error="Sólo se permite valores igual o mayores que cero (0)" promptTitle="Información" prompt="Sólo se permite valores enteros" sqref="W10:X32 W33:W40 X33:X36 M142:N143 M190:N1048576 M99:N128 R190:S1048576 Z55:Z56 W145:X145 R99:S128 H161:I198 V129:W141 W148:W149 W97:X97 H97:I97 R97:S97 Q129:R141 M97:N97 R142:S143 U55:U56 R10:S51 H99:I123 W99:X128 W66:X88 I199 W190:X1048576 H200:I1048576 W41:X64 I63:I64 N63:N64 S52:S63 H145:I145 N59 N57 N61 I66:I76 M83:N84 I78:I79 K55 I59 I57 I61 P55 H83:I84 N78:N79 H148:I159 W142:X143 H10:I56 R66:S88 N66:N76 R150:S167 W150:X167 M150:N167 M10:N56 R52:R64 H125:I128 I124 R148:R149 H142:I143 R145:S145 M148:M149 M145:N145 H88:I88 H95:I95 H93:I93 H90:I91 Z95:AA95 R90:S93 M88:N88 M90:N93 P95:S95 M95:N95 U95:X95 W90:X93" xr:uid="{00000000-0002-0000-0000-000000000000}">
      <formula1>0</formula1>
    </dataValidation>
  </dataValidations>
  <printOptions horizontalCentered="1"/>
  <pageMargins left="0.15748031496062992" right="0.15748031496062992" top="0.94488188976377951" bottom="0.59055118110236215" header="0.31496062992125984" footer="0.27559055118110237"/>
  <pageSetup paperSize="5" scale="40" orientation="landscape" horizontalDpi="4294967293" verticalDpi="4294967293" r:id="rId1"/>
  <headerFooter>
    <oddHeader>&amp;C&amp;"Arial Black,Normal"&amp;36&amp;K00-004COPIA CONTROLADA</oddHeader>
  </headerFooter>
  <drawing r:id="rId2"/>
  <legacyDrawing r:id="rId3"/>
  <oleObjects>
    <mc:AlternateContent xmlns:mc="http://schemas.openxmlformats.org/markup-compatibility/2006">
      <mc:Choice Requires="x14">
        <oleObject progId="Word.Picture.8" shapeId="3073" r:id="rId4">
          <objectPr defaultSize="0" autoPict="0" r:id="rId5">
            <anchor moveWithCells="1" sizeWithCells="1">
              <from>
                <xdr:col>1</xdr:col>
                <xdr:colOff>800100</xdr:colOff>
                <xdr:row>0</xdr:row>
                <xdr:rowOff>0</xdr:rowOff>
              </from>
              <to>
                <xdr:col>2</xdr:col>
                <xdr:colOff>2171700</xdr:colOff>
                <xdr:row>5</xdr:row>
                <xdr:rowOff>76200</xdr:rowOff>
              </to>
            </anchor>
          </objectPr>
        </oleObject>
      </mc:Choice>
      <mc:Fallback>
        <oleObject progId="Word.Picture.8" shapeId="3073"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8"/>
  <sheetViews>
    <sheetView topLeftCell="A55" zoomScale="85" zoomScaleNormal="85" workbookViewId="0"/>
  </sheetViews>
  <sheetFormatPr baseColWidth="10" defaultRowHeight="14.4" x14ac:dyDescent="0.3"/>
  <cols>
    <col min="2" max="2" width="22.44140625" customWidth="1"/>
    <col min="3" max="3" width="24" customWidth="1"/>
    <col min="4" max="4" width="23.33203125" customWidth="1"/>
    <col min="5" max="5" width="26" customWidth="1"/>
    <col min="6" max="6" width="31.109375" customWidth="1"/>
    <col min="7" max="7" width="26.33203125" customWidth="1"/>
  </cols>
  <sheetData>
    <row r="1" spans="1:7" ht="17.399999999999999" x14ac:dyDescent="0.3">
      <c r="A1" s="30"/>
      <c r="B1" s="30"/>
      <c r="C1" s="412" t="s">
        <v>89</v>
      </c>
      <c r="D1" s="412"/>
      <c r="E1" s="412"/>
      <c r="F1" s="30"/>
      <c r="G1" s="30"/>
    </row>
    <row r="2" spans="1:7" ht="17.399999999999999" x14ac:dyDescent="0.3">
      <c r="A2" s="30"/>
      <c r="C2" s="412" t="s">
        <v>90</v>
      </c>
      <c r="D2" s="412"/>
      <c r="E2" s="412"/>
      <c r="F2" s="30"/>
      <c r="G2" s="30"/>
    </row>
    <row r="3" spans="1:7" ht="17.399999999999999" x14ac:dyDescent="0.3">
      <c r="A3" s="30"/>
      <c r="B3" s="30"/>
      <c r="C3" s="412" t="s">
        <v>91</v>
      </c>
      <c r="D3" s="412"/>
      <c r="E3" s="412"/>
      <c r="F3" s="30"/>
      <c r="G3" s="30"/>
    </row>
    <row r="4" spans="1:7" x14ac:dyDescent="0.3">
      <c r="A4" s="30"/>
      <c r="B4" s="30"/>
      <c r="C4" s="30"/>
      <c r="D4" s="30"/>
      <c r="E4" s="30"/>
      <c r="F4" s="30"/>
      <c r="G4" s="30"/>
    </row>
    <row r="5" spans="1:7" ht="28.2" x14ac:dyDescent="0.3">
      <c r="A5" s="30"/>
      <c r="B5" s="413" t="s">
        <v>92</v>
      </c>
      <c r="C5" s="413"/>
      <c r="D5" s="413"/>
      <c r="E5" s="413"/>
      <c r="F5" s="413"/>
      <c r="G5" s="413"/>
    </row>
    <row r="6" spans="1:7" ht="22.8" x14ac:dyDescent="0.3">
      <c r="A6" s="30"/>
      <c r="B6" s="414" t="s">
        <v>93</v>
      </c>
      <c r="C6" s="414"/>
      <c r="D6" s="414"/>
      <c r="E6" s="414"/>
      <c r="F6" s="414"/>
      <c r="G6" s="414"/>
    </row>
    <row r="7" spans="1:7" ht="31.2" x14ac:dyDescent="0.3">
      <c r="A7" s="30"/>
      <c r="B7" s="31" t="s">
        <v>94</v>
      </c>
      <c r="C7" s="415" t="s">
        <v>95</v>
      </c>
      <c r="D7" s="416"/>
      <c r="E7" s="31" t="s">
        <v>96</v>
      </c>
      <c r="F7" s="31" t="s">
        <v>97</v>
      </c>
      <c r="G7" s="31" t="s">
        <v>98</v>
      </c>
    </row>
    <row r="8" spans="1:7" ht="120" x14ac:dyDescent="0.3">
      <c r="A8" s="30"/>
      <c r="B8" s="32" t="s">
        <v>99</v>
      </c>
      <c r="C8" s="33">
        <v>1.1000000000000001</v>
      </c>
      <c r="D8" s="34" t="s">
        <v>100</v>
      </c>
      <c r="E8" s="34" t="s">
        <v>101</v>
      </c>
      <c r="F8" s="33" t="s">
        <v>102</v>
      </c>
      <c r="G8" s="33">
        <v>2018</v>
      </c>
    </row>
    <row r="9" spans="1:7" ht="210" x14ac:dyDescent="0.3">
      <c r="A9" s="30"/>
      <c r="B9" s="32"/>
      <c r="C9" s="33">
        <v>1.2</v>
      </c>
      <c r="D9" s="34" t="s">
        <v>103</v>
      </c>
      <c r="E9" s="34" t="s">
        <v>104</v>
      </c>
      <c r="F9" s="33" t="s">
        <v>105</v>
      </c>
      <c r="G9" s="33">
        <v>2018</v>
      </c>
    </row>
    <row r="10" spans="1:7" ht="255" x14ac:dyDescent="0.3">
      <c r="A10" s="30"/>
      <c r="B10" s="32"/>
      <c r="C10" s="33" t="s">
        <v>106</v>
      </c>
      <c r="D10" s="34" t="s">
        <v>107</v>
      </c>
      <c r="E10" s="34" t="s">
        <v>108</v>
      </c>
      <c r="F10" s="33" t="s">
        <v>109</v>
      </c>
      <c r="G10" s="33">
        <v>2018</v>
      </c>
    </row>
    <row r="11" spans="1:7" ht="75" x14ac:dyDescent="0.3">
      <c r="A11" s="30"/>
      <c r="B11" s="32"/>
      <c r="C11" s="33">
        <v>1.3</v>
      </c>
      <c r="D11" s="34" t="s">
        <v>110</v>
      </c>
      <c r="E11" s="34" t="s">
        <v>111</v>
      </c>
      <c r="F11" s="33" t="s">
        <v>112</v>
      </c>
      <c r="G11" s="33">
        <v>2018</v>
      </c>
    </row>
    <row r="12" spans="1:7" ht="150" x14ac:dyDescent="0.3">
      <c r="A12" s="30"/>
      <c r="B12" s="417" t="s">
        <v>113</v>
      </c>
      <c r="C12" s="33" t="s">
        <v>114</v>
      </c>
      <c r="D12" s="34" t="s">
        <v>115</v>
      </c>
      <c r="E12" s="34" t="s">
        <v>116</v>
      </c>
      <c r="F12" s="33" t="s">
        <v>117</v>
      </c>
      <c r="G12" s="33" t="s">
        <v>118</v>
      </c>
    </row>
    <row r="13" spans="1:7" ht="90" x14ac:dyDescent="0.3">
      <c r="A13" s="30"/>
      <c r="B13" s="417"/>
      <c r="C13" s="33" t="s">
        <v>119</v>
      </c>
      <c r="D13" s="34" t="s">
        <v>120</v>
      </c>
      <c r="E13" s="34" t="s">
        <v>121</v>
      </c>
      <c r="F13" s="33" t="s">
        <v>117</v>
      </c>
      <c r="G13" s="33" t="s">
        <v>122</v>
      </c>
    </row>
    <row r="14" spans="1:7" ht="75" x14ac:dyDescent="0.3">
      <c r="A14" s="30"/>
      <c r="B14" s="417"/>
      <c r="C14" s="33" t="s">
        <v>123</v>
      </c>
      <c r="D14" s="34" t="s">
        <v>124</v>
      </c>
      <c r="E14" s="34" t="s">
        <v>125</v>
      </c>
      <c r="F14" s="33" t="s">
        <v>117</v>
      </c>
      <c r="G14" s="33" t="s">
        <v>118</v>
      </c>
    </row>
    <row r="15" spans="1:7" ht="75" x14ac:dyDescent="0.3">
      <c r="A15" s="30"/>
      <c r="B15" s="417"/>
      <c r="C15" s="33" t="s">
        <v>126</v>
      </c>
      <c r="D15" s="34" t="s">
        <v>127</v>
      </c>
      <c r="E15" s="34" t="s">
        <v>128</v>
      </c>
      <c r="F15" s="33" t="s">
        <v>129</v>
      </c>
      <c r="G15" s="33" t="s">
        <v>130</v>
      </c>
    </row>
    <row r="16" spans="1:7" ht="165" x14ac:dyDescent="0.3">
      <c r="A16" s="30"/>
      <c r="B16" s="417"/>
      <c r="C16" s="33" t="s">
        <v>131</v>
      </c>
      <c r="D16" s="34" t="s">
        <v>132</v>
      </c>
      <c r="E16" s="34" t="s">
        <v>133</v>
      </c>
      <c r="F16" s="33" t="s">
        <v>129</v>
      </c>
      <c r="G16" s="33" t="s">
        <v>130</v>
      </c>
    </row>
    <row r="17" spans="1:7" ht="165" x14ac:dyDescent="0.3">
      <c r="A17" s="30"/>
      <c r="B17" s="418" t="s">
        <v>134</v>
      </c>
      <c r="C17" s="33" t="s">
        <v>135</v>
      </c>
      <c r="D17" s="34" t="s">
        <v>136</v>
      </c>
      <c r="E17" s="34" t="s">
        <v>137</v>
      </c>
      <c r="F17" s="33" t="s">
        <v>138</v>
      </c>
      <c r="G17" s="33" t="s">
        <v>130</v>
      </c>
    </row>
    <row r="18" spans="1:7" ht="135" x14ac:dyDescent="0.3">
      <c r="A18" s="30"/>
      <c r="B18" s="418"/>
      <c r="C18" s="33" t="s">
        <v>139</v>
      </c>
      <c r="D18" s="34" t="s">
        <v>140</v>
      </c>
      <c r="E18" s="34" t="s">
        <v>141</v>
      </c>
      <c r="F18" s="33" t="s">
        <v>142</v>
      </c>
      <c r="G18" s="33" t="s">
        <v>118</v>
      </c>
    </row>
    <row r="19" spans="1:7" ht="90" x14ac:dyDescent="0.3">
      <c r="A19" s="30"/>
      <c r="B19" s="418"/>
      <c r="C19" s="33" t="s">
        <v>143</v>
      </c>
      <c r="D19" s="34" t="s">
        <v>144</v>
      </c>
      <c r="E19" s="34" t="s">
        <v>145</v>
      </c>
      <c r="F19" s="33" t="s">
        <v>146</v>
      </c>
      <c r="G19" s="33" t="s">
        <v>130</v>
      </c>
    </row>
    <row r="20" spans="1:7" ht="105" x14ac:dyDescent="0.3">
      <c r="A20" s="30"/>
      <c r="B20" s="418"/>
      <c r="C20" s="33" t="s">
        <v>147</v>
      </c>
      <c r="D20" s="34" t="s">
        <v>148</v>
      </c>
      <c r="E20" s="34" t="s">
        <v>149</v>
      </c>
      <c r="F20" s="33" t="s">
        <v>150</v>
      </c>
      <c r="G20" s="33" t="s">
        <v>122</v>
      </c>
    </row>
    <row r="21" spans="1:7" ht="90" x14ac:dyDescent="0.3">
      <c r="A21" s="30"/>
      <c r="B21" s="418"/>
      <c r="C21" s="33" t="s">
        <v>151</v>
      </c>
      <c r="D21" s="34" t="s">
        <v>152</v>
      </c>
      <c r="E21" s="34" t="s">
        <v>153</v>
      </c>
      <c r="F21" s="33" t="s">
        <v>150</v>
      </c>
      <c r="G21" s="33" t="s">
        <v>122</v>
      </c>
    </row>
    <row r="22" spans="1:7" ht="195" x14ac:dyDescent="0.3">
      <c r="A22" s="30"/>
      <c r="B22" s="418"/>
      <c r="C22" s="33" t="s">
        <v>154</v>
      </c>
      <c r="D22" s="34" t="s">
        <v>155</v>
      </c>
      <c r="E22" s="34" t="s">
        <v>156</v>
      </c>
      <c r="F22" s="33" t="s">
        <v>157</v>
      </c>
      <c r="G22" s="33" t="s">
        <v>158</v>
      </c>
    </row>
    <row r="23" spans="1:7" ht="30" x14ac:dyDescent="0.3">
      <c r="A23" s="30"/>
      <c r="B23" s="418"/>
      <c r="C23" s="33" t="s">
        <v>159</v>
      </c>
      <c r="D23" s="34" t="s">
        <v>160</v>
      </c>
      <c r="E23" s="34" t="s">
        <v>161</v>
      </c>
      <c r="F23" s="33" t="s">
        <v>162</v>
      </c>
      <c r="G23" s="33" t="s">
        <v>118</v>
      </c>
    </row>
    <row r="24" spans="1:7" ht="165" x14ac:dyDescent="0.3">
      <c r="A24" s="30"/>
      <c r="B24" s="418"/>
      <c r="C24" s="33" t="s">
        <v>163</v>
      </c>
      <c r="D24" s="34" t="s">
        <v>164</v>
      </c>
      <c r="E24" s="34" t="s">
        <v>165</v>
      </c>
      <c r="F24" s="33" t="s">
        <v>166</v>
      </c>
      <c r="G24" s="33" t="s">
        <v>158</v>
      </c>
    </row>
    <row r="25" spans="1:7" ht="300" x14ac:dyDescent="0.3">
      <c r="A25" s="30"/>
      <c r="B25" s="418" t="s">
        <v>134</v>
      </c>
      <c r="C25" s="33" t="s">
        <v>167</v>
      </c>
      <c r="D25" s="34" t="s">
        <v>168</v>
      </c>
      <c r="E25" s="34" t="s">
        <v>169</v>
      </c>
      <c r="F25" s="33" t="s">
        <v>170</v>
      </c>
      <c r="G25" s="33" t="s">
        <v>158</v>
      </c>
    </row>
    <row r="26" spans="1:7" ht="90" x14ac:dyDescent="0.3">
      <c r="A26" s="30"/>
      <c r="B26" s="418"/>
      <c r="C26" s="33" t="s">
        <v>171</v>
      </c>
      <c r="D26" s="34" t="s">
        <v>172</v>
      </c>
      <c r="E26" s="34" t="s">
        <v>173</v>
      </c>
      <c r="F26" s="34" t="s">
        <v>174</v>
      </c>
      <c r="G26" s="33" t="s">
        <v>158</v>
      </c>
    </row>
    <row r="27" spans="1:7" ht="120" x14ac:dyDescent="0.3">
      <c r="A27" s="30"/>
      <c r="B27" s="419" t="s">
        <v>175</v>
      </c>
      <c r="C27" s="33" t="s">
        <v>176</v>
      </c>
      <c r="D27" s="34" t="s">
        <v>177</v>
      </c>
      <c r="E27" s="34" t="s">
        <v>178</v>
      </c>
      <c r="F27" s="33" t="s">
        <v>179</v>
      </c>
      <c r="G27" s="33">
        <v>2018</v>
      </c>
    </row>
    <row r="28" spans="1:7" ht="90" x14ac:dyDescent="0.3">
      <c r="A28" s="30"/>
      <c r="B28" s="420"/>
      <c r="C28" s="33" t="s">
        <v>180</v>
      </c>
      <c r="D28" s="34" t="s">
        <v>181</v>
      </c>
      <c r="E28" s="34" t="s">
        <v>182</v>
      </c>
      <c r="F28" s="33" t="s">
        <v>183</v>
      </c>
      <c r="G28" s="33">
        <v>2018</v>
      </c>
    </row>
    <row r="29" spans="1:7" ht="165" x14ac:dyDescent="0.3">
      <c r="A29" s="30"/>
      <c r="B29" s="35" t="s">
        <v>184</v>
      </c>
      <c r="C29" s="33" t="s">
        <v>185</v>
      </c>
      <c r="D29" s="34" t="s">
        <v>186</v>
      </c>
      <c r="E29" s="34" t="s">
        <v>187</v>
      </c>
      <c r="F29" s="33" t="s">
        <v>188</v>
      </c>
      <c r="G29" s="33">
        <v>2018</v>
      </c>
    </row>
    <row r="30" spans="1:7" ht="150" x14ac:dyDescent="0.3">
      <c r="A30" s="30"/>
      <c r="B30" s="36" t="s">
        <v>189</v>
      </c>
      <c r="C30" s="33" t="s">
        <v>190</v>
      </c>
      <c r="D30" s="34" t="s">
        <v>191</v>
      </c>
      <c r="E30" s="34" t="s">
        <v>192</v>
      </c>
      <c r="F30" s="33" t="s">
        <v>193</v>
      </c>
      <c r="G30" s="33">
        <v>2018</v>
      </c>
    </row>
    <row r="34" spans="1:17" x14ac:dyDescent="0.3">
      <c r="A34" s="37"/>
      <c r="B34" s="37"/>
      <c r="C34" s="37"/>
      <c r="D34" s="37"/>
      <c r="E34" s="37"/>
      <c r="F34" s="37"/>
      <c r="G34" s="37"/>
      <c r="H34" s="37"/>
      <c r="I34" s="37"/>
      <c r="J34" s="37"/>
      <c r="K34" s="37"/>
      <c r="L34" s="37"/>
      <c r="M34" s="37"/>
      <c r="N34" s="37"/>
      <c r="O34" s="37"/>
      <c r="P34" s="37"/>
      <c r="Q34" s="37"/>
    </row>
    <row r="35" spans="1:17" ht="15.6" x14ac:dyDescent="0.3">
      <c r="A35" s="421" t="s">
        <v>194</v>
      </c>
      <c r="B35" s="422"/>
      <c r="C35" s="422"/>
      <c r="D35" s="422"/>
      <c r="E35" s="422"/>
      <c r="F35" s="422"/>
      <c r="G35" s="422"/>
      <c r="H35" s="422"/>
      <c r="I35" s="422"/>
      <c r="J35" s="422"/>
      <c r="K35" s="422"/>
      <c r="L35" s="422"/>
      <c r="M35" s="422"/>
      <c r="N35" s="422"/>
      <c r="O35" s="422"/>
      <c r="P35" s="422"/>
      <c r="Q35" s="422"/>
    </row>
    <row r="36" spans="1:17" ht="15.6" x14ac:dyDescent="0.3">
      <c r="A36" s="38"/>
      <c r="B36" s="39"/>
      <c r="C36" s="39"/>
      <c r="D36" s="39"/>
      <c r="E36" s="39"/>
      <c r="F36" s="39"/>
      <c r="G36" s="39"/>
      <c r="H36" s="39"/>
      <c r="I36" s="39"/>
      <c r="J36" s="39"/>
      <c r="K36" s="39"/>
      <c r="L36" s="39"/>
      <c r="M36" s="37"/>
      <c r="N36" s="37"/>
      <c r="O36" s="37"/>
      <c r="P36" s="37"/>
      <c r="Q36" s="37"/>
    </row>
    <row r="37" spans="1:17" ht="15.6" x14ac:dyDescent="0.3">
      <c r="B37" s="408" t="s">
        <v>195</v>
      </c>
      <c r="C37" s="408"/>
      <c r="D37" s="408"/>
      <c r="E37" s="408"/>
      <c r="F37" s="408"/>
      <c r="G37" s="409" t="s">
        <v>196</v>
      </c>
      <c r="H37" s="410"/>
      <c r="I37" s="410"/>
      <c r="J37" s="411"/>
      <c r="L37" s="39"/>
      <c r="M37" s="37"/>
      <c r="N37" s="37"/>
      <c r="O37" s="37"/>
      <c r="P37" s="37"/>
      <c r="Q37" s="37"/>
    </row>
    <row r="38" spans="1:17" ht="25.2" x14ac:dyDescent="0.3">
      <c r="A38" s="40"/>
      <c r="B38" s="41"/>
      <c r="C38" s="41"/>
      <c r="D38" s="41"/>
      <c r="E38" s="41"/>
      <c r="F38" s="41"/>
      <c r="G38" s="41"/>
      <c r="H38" s="41"/>
      <c r="K38" s="41"/>
      <c r="L38" s="41"/>
      <c r="M38" s="37"/>
      <c r="N38" s="37"/>
      <c r="O38" s="37"/>
      <c r="P38" s="37"/>
      <c r="Q38" s="37"/>
    </row>
    <row r="39" spans="1:17" x14ac:dyDescent="0.3">
      <c r="B39" s="408" t="s">
        <v>197</v>
      </c>
      <c r="C39" s="408"/>
      <c r="D39" s="408"/>
      <c r="E39" s="408"/>
      <c r="F39" s="408"/>
      <c r="G39" s="423" t="s">
        <v>198</v>
      </c>
      <c r="H39" s="424"/>
      <c r="I39" s="425"/>
      <c r="J39" s="42"/>
      <c r="L39" s="43" t="s">
        <v>199</v>
      </c>
      <c r="M39" s="44" t="s">
        <v>200</v>
      </c>
      <c r="N39" s="37"/>
      <c r="O39" s="37"/>
      <c r="P39" s="37"/>
      <c r="Q39" s="37"/>
    </row>
    <row r="40" spans="1:17" ht="15.6" x14ac:dyDescent="0.3">
      <c r="A40" s="45"/>
      <c r="B40" s="46"/>
      <c r="C40" s="37"/>
      <c r="D40" s="37"/>
      <c r="E40" s="37"/>
      <c r="F40" s="47"/>
      <c r="G40" s="46"/>
      <c r="H40" s="46"/>
      <c r="I40" s="46"/>
      <c r="J40" s="47"/>
      <c r="L40" s="47"/>
      <c r="M40" s="47"/>
      <c r="N40" s="37"/>
      <c r="O40" s="37"/>
      <c r="P40" s="37"/>
      <c r="Q40" s="37"/>
    </row>
    <row r="41" spans="1:17" ht="26.4" x14ac:dyDescent="0.3">
      <c r="B41" s="408" t="s">
        <v>201</v>
      </c>
      <c r="C41" s="408"/>
      <c r="D41" s="408"/>
      <c r="E41" s="408"/>
      <c r="F41" s="408"/>
      <c r="G41" s="423" t="s">
        <v>202</v>
      </c>
      <c r="H41" s="424"/>
      <c r="I41" s="425"/>
      <c r="J41" s="48"/>
      <c r="K41" s="49"/>
      <c r="L41" s="43" t="s">
        <v>203</v>
      </c>
      <c r="M41" s="44">
        <v>2018</v>
      </c>
      <c r="N41" s="37"/>
      <c r="O41" s="37"/>
      <c r="P41" s="37"/>
      <c r="Q41" s="37"/>
    </row>
    <row r="42" spans="1:17" x14ac:dyDescent="0.3">
      <c r="A42" s="43"/>
      <c r="B42" s="43"/>
      <c r="C42" s="37"/>
      <c r="D42" s="37"/>
      <c r="E42" s="37"/>
      <c r="F42" s="50"/>
      <c r="G42" s="43"/>
      <c r="H42" s="43"/>
      <c r="I42" s="43"/>
      <c r="J42" s="48"/>
      <c r="K42" s="49"/>
      <c r="M42" s="37"/>
      <c r="N42" s="37"/>
      <c r="O42" s="37"/>
      <c r="P42" s="37"/>
      <c r="Q42" s="37"/>
    </row>
    <row r="43" spans="1:17" x14ac:dyDescent="0.3">
      <c r="B43" s="408" t="s">
        <v>204</v>
      </c>
      <c r="C43" s="408"/>
      <c r="D43" s="408"/>
      <c r="E43" s="408"/>
      <c r="F43" s="408"/>
      <c r="G43" s="423" t="s">
        <v>205</v>
      </c>
      <c r="H43" s="424"/>
      <c r="I43" s="425"/>
      <c r="J43" s="48"/>
      <c r="K43" s="49"/>
      <c r="M43" s="37"/>
      <c r="N43" s="37"/>
      <c r="O43" s="37"/>
      <c r="P43" s="37"/>
      <c r="Q43" s="37"/>
    </row>
    <row r="44" spans="1:17" x14ac:dyDescent="0.3">
      <c r="A44" s="37"/>
      <c r="B44" s="37"/>
      <c r="C44" s="37"/>
      <c r="D44" s="37"/>
      <c r="E44" s="37"/>
      <c r="F44" s="37"/>
      <c r="G44" s="37"/>
      <c r="H44" s="37"/>
      <c r="I44" s="37"/>
      <c r="J44" s="37"/>
      <c r="K44" s="37"/>
      <c r="L44" s="37"/>
      <c r="M44" s="37"/>
      <c r="N44" s="37"/>
      <c r="O44" s="37"/>
      <c r="P44" s="37"/>
      <c r="Q44" s="37"/>
    </row>
    <row r="45" spans="1:17" x14ac:dyDescent="0.3">
      <c r="A45" s="426" t="s">
        <v>206</v>
      </c>
      <c r="B45" s="427"/>
      <c r="C45" s="427"/>
      <c r="D45" s="427"/>
      <c r="E45" s="427"/>
      <c r="F45" s="427"/>
      <c r="G45" s="427"/>
      <c r="H45" s="428"/>
      <c r="I45" s="426" t="s">
        <v>207</v>
      </c>
      <c r="J45" s="427"/>
      <c r="K45" s="427"/>
      <c r="L45" s="427"/>
      <c r="M45" s="428"/>
      <c r="N45" s="426" t="s">
        <v>208</v>
      </c>
      <c r="O45" s="427"/>
      <c r="P45" s="427"/>
      <c r="Q45" s="428"/>
    </row>
    <row r="46" spans="1:17" ht="36" x14ac:dyDescent="0.3">
      <c r="A46" s="426" t="s">
        <v>209</v>
      </c>
      <c r="B46" s="427"/>
      <c r="C46" s="428"/>
      <c r="D46" s="426" t="s">
        <v>210</v>
      </c>
      <c r="E46" s="428"/>
      <c r="F46" s="426" t="s">
        <v>211</v>
      </c>
      <c r="G46" s="428"/>
      <c r="H46" s="51" t="s">
        <v>212</v>
      </c>
      <c r="I46" s="51" t="s">
        <v>213</v>
      </c>
      <c r="J46" s="51" t="s">
        <v>214</v>
      </c>
      <c r="K46" s="51" t="s">
        <v>215</v>
      </c>
      <c r="L46" s="51" t="s">
        <v>216</v>
      </c>
      <c r="M46" s="51" t="s">
        <v>217</v>
      </c>
      <c r="N46" s="51" t="s">
        <v>218</v>
      </c>
      <c r="O46" s="51" t="s">
        <v>219</v>
      </c>
      <c r="P46" s="51" t="s">
        <v>220</v>
      </c>
      <c r="Q46" s="51" t="s">
        <v>221</v>
      </c>
    </row>
    <row r="47" spans="1:17" ht="148.19999999999999" x14ac:dyDescent="0.3">
      <c r="A47" s="429" t="s">
        <v>222</v>
      </c>
      <c r="B47" s="430"/>
      <c r="C47" s="431"/>
      <c r="D47" s="432">
        <v>16544</v>
      </c>
      <c r="E47" s="433"/>
      <c r="F47" s="429" t="s">
        <v>223</v>
      </c>
      <c r="G47" s="431"/>
      <c r="H47" s="52" t="s">
        <v>224</v>
      </c>
      <c r="I47" s="53" t="s">
        <v>225</v>
      </c>
      <c r="J47" s="53" t="s">
        <v>226</v>
      </c>
      <c r="K47" s="53" t="s">
        <v>227</v>
      </c>
      <c r="L47" s="54" t="s">
        <v>228</v>
      </c>
      <c r="M47" s="54" t="s">
        <v>229</v>
      </c>
      <c r="N47" s="55" t="s">
        <v>230</v>
      </c>
      <c r="O47" s="55" t="s">
        <v>231</v>
      </c>
      <c r="P47" s="55" t="s">
        <v>232</v>
      </c>
      <c r="Q47" s="54" t="s">
        <v>233</v>
      </c>
    </row>
    <row r="48" spans="1:17" ht="136.80000000000001" x14ac:dyDescent="0.3">
      <c r="A48" s="429" t="s">
        <v>222</v>
      </c>
      <c r="B48" s="430"/>
      <c r="C48" s="431"/>
      <c r="D48" s="432">
        <v>23799</v>
      </c>
      <c r="E48" s="433"/>
      <c r="F48" s="429" t="s">
        <v>234</v>
      </c>
      <c r="G48" s="431"/>
      <c r="H48" s="52" t="s">
        <v>224</v>
      </c>
      <c r="I48" s="53" t="s">
        <v>235</v>
      </c>
      <c r="J48" s="56" t="s">
        <v>236</v>
      </c>
      <c r="K48" s="53" t="s">
        <v>227</v>
      </c>
      <c r="L48" s="54" t="s">
        <v>228</v>
      </c>
      <c r="M48" s="54" t="s">
        <v>237</v>
      </c>
      <c r="N48" s="55" t="s">
        <v>230</v>
      </c>
      <c r="O48" s="55" t="s">
        <v>231</v>
      </c>
      <c r="P48" s="55" t="s">
        <v>232</v>
      </c>
      <c r="Q48" s="54" t="s">
        <v>238</v>
      </c>
    </row>
    <row r="49" spans="1:17" ht="148.19999999999999" x14ac:dyDescent="0.3">
      <c r="A49" s="429" t="s">
        <v>222</v>
      </c>
      <c r="B49" s="430"/>
      <c r="C49" s="431"/>
      <c r="D49" s="432">
        <v>24226</v>
      </c>
      <c r="E49" s="433"/>
      <c r="F49" s="429" t="s">
        <v>239</v>
      </c>
      <c r="G49" s="431"/>
      <c r="H49" s="52" t="s">
        <v>224</v>
      </c>
      <c r="I49" s="53" t="s">
        <v>240</v>
      </c>
      <c r="J49" s="53" t="s">
        <v>226</v>
      </c>
      <c r="K49" s="53" t="s">
        <v>227</v>
      </c>
      <c r="L49" s="54" t="s">
        <v>228</v>
      </c>
      <c r="M49" s="54" t="s">
        <v>229</v>
      </c>
      <c r="N49" s="55" t="s">
        <v>230</v>
      </c>
      <c r="O49" s="55" t="s">
        <v>231</v>
      </c>
      <c r="P49" s="55" t="s">
        <v>232</v>
      </c>
      <c r="Q49" s="54" t="s">
        <v>233</v>
      </c>
    </row>
    <row r="50" spans="1:17" ht="148.19999999999999" x14ac:dyDescent="0.3">
      <c r="A50" s="429" t="s">
        <v>222</v>
      </c>
      <c r="B50" s="430"/>
      <c r="C50" s="431"/>
      <c r="D50" s="432">
        <v>24227</v>
      </c>
      <c r="E50" s="433"/>
      <c r="F50" s="429" t="s">
        <v>241</v>
      </c>
      <c r="G50" s="431"/>
      <c r="H50" s="52" t="s">
        <v>224</v>
      </c>
      <c r="I50" s="53" t="s">
        <v>240</v>
      </c>
      <c r="J50" s="53" t="s">
        <v>226</v>
      </c>
      <c r="K50" s="53" t="s">
        <v>227</v>
      </c>
      <c r="L50" s="54" t="s">
        <v>228</v>
      </c>
      <c r="M50" s="54" t="s">
        <v>229</v>
      </c>
      <c r="N50" s="55" t="s">
        <v>230</v>
      </c>
      <c r="O50" s="55" t="s">
        <v>231</v>
      </c>
      <c r="P50" s="55" t="s">
        <v>232</v>
      </c>
      <c r="Q50" s="54" t="s">
        <v>233</v>
      </c>
    </row>
    <row r="51" spans="1:17" ht="148.19999999999999" x14ac:dyDescent="0.3">
      <c r="A51" s="429" t="s">
        <v>242</v>
      </c>
      <c r="B51" s="430"/>
      <c r="C51" s="431"/>
      <c r="D51" s="432">
        <v>28561</v>
      </c>
      <c r="E51" s="433"/>
      <c r="F51" s="429" t="s">
        <v>243</v>
      </c>
      <c r="G51" s="431"/>
      <c r="H51" s="52" t="s">
        <v>224</v>
      </c>
      <c r="I51" s="53" t="s">
        <v>240</v>
      </c>
      <c r="J51" s="53" t="s">
        <v>226</v>
      </c>
      <c r="K51" s="53" t="s">
        <v>227</v>
      </c>
      <c r="L51" s="54" t="s">
        <v>228</v>
      </c>
      <c r="M51" s="54" t="s">
        <v>229</v>
      </c>
      <c r="N51" s="55" t="s">
        <v>230</v>
      </c>
      <c r="O51" s="55" t="s">
        <v>231</v>
      </c>
      <c r="P51" s="55" t="s">
        <v>232</v>
      </c>
      <c r="Q51" s="54" t="s">
        <v>233</v>
      </c>
    </row>
    <row r="54" spans="1:17" ht="17.399999999999999" x14ac:dyDescent="0.3">
      <c r="A54" s="30"/>
      <c r="B54" s="30"/>
      <c r="C54" s="57" t="s">
        <v>89</v>
      </c>
      <c r="D54" s="57"/>
      <c r="E54" s="57"/>
      <c r="F54" s="30"/>
      <c r="G54" s="30"/>
    </row>
    <row r="55" spans="1:17" ht="17.399999999999999" x14ac:dyDescent="0.3">
      <c r="A55" s="30"/>
      <c r="B55" s="30"/>
      <c r="C55" s="412" t="s">
        <v>90</v>
      </c>
      <c r="D55" s="412"/>
      <c r="E55" s="412"/>
      <c r="F55" s="30"/>
      <c r="G55" s="30"/>
    </row>
    <row r="56" spans="1:17" ht="17.399999999999999" x14ac:dyDescent="0.3">
      <c r="A56" s="30"/>
      <c r="B56" s="30"/>
      <c r="C56" s="412" t="s">
        <v>244</v>
      </c>
      <c r="D56" s="412"/>
      <c r="E56" s="412"/>
      <c r="F56" s="30"/>
      <c r="G56" s="30"/>
    </row>
    <row r="57" spans="1:17" ht="28.2" x14ac:dyDescent="0.3">
      <c r="A57" s="30"/>
      <c r="B57" s="413" t="s">
        <v>92</v>
      </c>
      <c r="C57" s="413"/>
      <c r="D57" s="413"/>
      <c r="E57" s="413"/>
      <c r="F57" s="413"/>
      <c r="G57" s="413"/>
    </row>
    <row r="58" spans="1:17" ht="22.8" x14ac:dyDescent="0.3">
      <c r="A58" s="30"/>
      <c r="B58" s="414" t="s">
        <v>245</v>
      </c>
      <c r="C58" s="414"/>
      <c r="D58" s="414"/>
      <c r="E58" s="414"/>
      <c r="F58" s="414"/>
      <c r="G58" s="414"/>
    </row>
    <row r="59" spans="1:17" ht="31.2" x14ac:dyDescent="0.3">
      <c r="A59" s="30"/>
      <c r="B59" s="31" t="s">
        <v>94</v>
      </c>
      <c r="C59" s="415" t="s">
        <v>95</v>
      </c>
      <c r="D59" s="416"/>
      <c r="E59" s="31" t="s">
        <v>96</v>
      </c>
      <c r="F59" s="31" t="s">
        <v>97</v>
      </c>
      <c r="G59" s="31" t="s">
        <v>98</v>
      </c>
    </row>
    <row r="60" spans="1:17" ht="225" x14ac:dyDescent="0.3">
      <c r="A60" s="30"/>
      <c r="B60" s="434" t="s">
        <v>246</v>
      </c>
      <c r="C60" s="33" t="s">
        <v>247</v>
      </c>
      <c r="D60" s="34" t="s">
        <v>248</v>
      </c>
      <c r="E60" s="34" t="s">
        <v>249</v>
      </c>
      <c r="F60" s="36" t="s">
        <v>250</v>
      </c>
      <c r="G60" s="36" t="s">
        <v>251</v>
      </c>
    </row>
    <row r="61" spans="1:17" ht="409.6" x14ac:dyDescent="0.3">
      <c r="A61" s="30"/>
      <c r="B61" s="435"/>
      <c r="C61" s="33" t="s">
        <v>252</v>
      </c>
      <c r="D61" s="34" t="s">
        <v>253</v>
      </c>
      <c r="E61" s="34" t="s">
        <v>254</v>
      </c>
      <c r="F61" s="36" t="s">
        <v>255</v>
      </c>
      <c r="G61" s="36" t="s">
        <v>256</v>
      </c>
    </row>
    <row r="62" spans="1:17" ht="165" x14ac:dyDescent="0.3">
      <c r="A62" s="30"/>
      <c r="B62" s="58" t="s">
        <v>257</v>
      </c>
      <c r="C62" s="33" t="s">
        <v>114</v>
      </c>
      <c r="D62" s="34" t="s">
        <v>258</v>
      </c>
      <c r="E62" s="34" t="s">
        <v>259</v>
      </c>
      <c r="F62" s="33" t="s">
        <v>260</v>
      </c>
      <c r="G62" s="33" t="s">
        <v>261</v>
      </c>
    </row>
    <row r="63" spans="1:17" ht="270" x14ac:dyDescent="0.3">
      <c r="A63" s="30"/>
      <c r="B63" s="58" t="s">
        <v>262</v>
      </c>
      <c r="C63" s="33" t="s">
        <v>176</v>
      </c>
      <c r="D63" s="34" t="s">
        <v>263</v>
      </c>
      <c r="E63" s="34" t="s">
        <v>264</v>
      </c>
      <c r="F63" s="36" t="s">
        <v>265</v>
      </c>
      <c r="G63" s="36" t="s">
        <v>63</v>
      </c>
    </row>
    <row r="64" spans="1:17" ht="60" x14ac:dyDescent="0.3">
      <c r="A64" s="30"/>
      <c r="B64" s="434" t="s">
        <v>266</v>
      </c>
      <c r="C64" s="33" t="s">
        <v>185</v>
      </c>
      <c r="D64" s="34" t="s">
        <v>267</v>
      </c>
      <c r="E64" s="34" t="s">
        <v>268</v>
      </c>
      <c r="F64" s="36" t="s">
        <v>269</v>
      </c>
      <c r="G64" s="36" t="s">
        <v>270</v>
      </c>
    </row>
    <row r="65" spans="1:8" ht="120" x14ac:dyDescent="0.3">
      <c r="A65" s="30"/>
      <c r="B65" s="436"/>
      <c r="C65" s="33" t="s">
        <v>271</v>
      </c>
      <c r="D65" s="34" t="s">
        <v>272</v>
      </c>
      <c r="E65" s="59" t="s">
        <v>273</v>
      </c>
      <c r="F65" s="36" t="s">
        <v>274</v>
      </c>
      <c r="G65" s="36" t="s">
        <v>275</v>
      </c>
    </row>
    <row r="69" spans="1:8" ht="17.399999999999999" x14ac:dyDescent="0.3">
      <c r="B69" s="30"/>
      <c r="C69" s="30"/>
      <c r="D69" s="57" t="s">
        <v>89</v>
      </c>
      <c r="E69" s="57"/>
      <c r="F69" s="57"/>
      <c r="G69" s="30"/>
      <c r="H69" s="30"/>
    </row>
    <row r="70" spans="1:8" ht="17.399999999999999" x14ac:dyDescent="0.3">
      <c r="B70" s="30"/>
      <c r="C70" s="30"/>
      <c r="D70" s="412" t="s">
        <v>90</v>
      </c>
      <c r="E70" s="412"/>
      <c r="F70" s="412"/>
      <c r="G70" s="30"/>
      <c r="H70" s="30"/>
    </row>
    <row r="71" spans="1:8" ht="17.399999999999999" x14ac:dyDescent="0.3">
      <c r="B71" s="30"/>
      <c r="C71" s="30"/>
      <c r="D71" s="412" t="s">
        <v>91</v>
      </c>
      <c r="E71" s="412"/>
      <c r="F71" s="412"/>
      <c r="G71" s="30"/>
      <c r="H71" s="30"/>
    </row>
    <row r="72" spans="1:8" ht="28.2" x14ac:dyDescent="0.3">
      <c r="B72" s="30"/>
      <c r="C72" s="413" t="s">
        <v>92</v>
      </c>
      <c r="D72" s="413"/>
      <c r="E72" s="413"/>
      <c r="F72" s="413"/>
      <c r="G72" s="413"/>
      <c r="H72" s="413"/>
    </row>
    <row r="73" spans="1:8" ht="22.8" x14ac:dyDescent="0.3">
      <c r="B73" s="30"/>
      <c r="C73" s="414" t="s">
        <v>276</v>
      </c>
      <c r="D73" s="414"/>
      <c r="E73" s="414"/>
      <c r="F73" s="414"/>
      <c r="G73" s="414"/>
      <c r="H73" s="414"/>
    </row>
    <row r="74" spans="1:8" ht="46.8" x14ac:dyDescent="0.3">
      <c r="B74" s="30"/>
      <c r="C74" s="31" t="s">
        <v>94</v>
      </c>
      <c r="D74" s="415" t="s">
        <v>95</v>
      </c>
      <c r="E74" s="416"/>
      <c r="F74" s="31" t="s">
        <v>96</v>
      </c>
      <c r="G74" s="31" t="s">
        <v>97</v>
      </c>
      <c r="H74" s="31" t="s">
        <v>98</v>
      </c>
    </row>
    <row r="75" spans="1:8" ht="90" x14ac:dyDescent="0.3">
      <c r="B75" s="30"/>
      <c r="C75" s="419" t="s">
        <v>277</v>
      </c>
      <c r="D75" s="36" t="s">
        <v>247</v>
      </c>
      <c r="E75" s="34" t="s">
        <v>278</v>
      </c>
      <c r="F75" s="34" t="s">
        <v>279</v>
      </c>
      <c r="G75" s="36" t="s">
        <v>280</v>
      </c>
      <c r="H75" s="36" t="s">
        <v>251</v>
      </c>
    </row>
    <row r="76" spans="1:8" ht="60" x14ac:dyDescent="0.3">
      <c r="B76" s="30"/>
      <c r="C76" s="420"/>
      <c r="D76" s="36" t="s">
        <v>252</v>
      </c>
      <c r="E76" s="34" t="s">
        <v>281</v>
      </c>
      <c r="F76" s="34" t="s">
        <v>282</v>
      </c>
      <c r="G76" s="36" t="s">
        <v>283</v>
      </c>
      <c r="H76" s="36">
        <v>2018</v>
      </c>
    </row>
    <row r="77" spans="1:8" ht="409.6" x14ac:dyDescent="0.3">
      <c r="B77" s="30"/>
      <c r="C77" s="35" t="s">
        <v>284</v>
      </c>
      <c r="D77" s="36" t="s">
        <v>114</v>
      </c>
      <c r="E77" s="34" t="s">
        <v>285</v>
      </c>
      <c r="F77" s="34" t="s">
        <v>286</v>
      </c>
      <c r="G77" s="36" t="s">
        <v>287</v>
      </c>
      <c r="H77" s="36" t="s">
        <v>256</v>
      </c>
    </row>
    <row r="78" spans="1:8" ht="90" x14ac:dyDescent="0.3">
      <c r="B78" s="30"/>
      <c r="C78" s="35" t="s">
        <v>288</v>
      </c>
      <c r="D78" s="36" t="s">
        <v>176</v>
      </c>
      <c r="E78" s="34" t="s">
        <v>289</v>
      </c>
      <c r="F78" s="34" t="s">
        <v>290</v>
      </c>
      <c r="G78" s="36" t="s">
        <v>291</v>
      </c>
      <c r="H78" s="36" t="s">
        <v>292</v>
      </c>
    </row>
    <row r="79" spans="1:8" ht="75" x14ac:dyDescent="0.3">
      <c r="B79" s="30"/>
      <c r="C79" s="35" t="s">
        <v>293</v>
      </c>
      <c r="D79" s="36" t="s">
        <v>185</v>
      </c>
      <c r="E79" s="34" t="s">
        <v>294</v>
      </c>
      <c r="F79" s="34" t="s">
        <v>295</v>
      </c>
      <c r="G79" s="36" t="s">
        <v>296</v>
      </c>
      <c r="H79" s="36">
        <v>2018</v>
      </c>
    </row>
    <row r="80" spans="1:8" ht="75" x14ac:dyDescent="0.3">
      <c r="B80" s="30"/>
      <c r="C80" s="417" t="s">
        <v>297</v>
      </c>
      <c r="D80" s="36" t="s">
        <v>190</v>
      </c>
      <c r="E80" s="34" t="s">
        <v>298</v>
      </c>
      <c r="F80" s="34" t="s">
        <v>299</v>
      </c>
      <c r="G80" s="36" t="s">
        <v>300</v>
      </c>
      <c r="H80" s="36" t="s">
        <v>122</v>
      </c>
    </row>
    <row r="81" spans="2:9" ht="75" x14ac:dyDescent="0.3">
      <c r="B81" s="30"/>
      <c r="C81" s="417"/>
      <c r="D81" s="36" t="s">
        <v>301</v>
      </c>
      <c r="E81" s="34" t="s">
        <v>302</v>
      </c>
      <c r="F81" s="34" t="s">
        <v>303</v>
      </c>
      <c r="G81" s="36" t="s">
        <v>304</v>
      </c>
      <c r="H81" s="36" t="s">
        <v>305</v>
      </c>
    </row>
    <row r="84" spans="2:9" ht="17.399999999999999" x14ac:dyDescent="0.3">
      <c r="B84" s="30"/>
      <c r="C84" s="30"/>
      <c r="D84" s="57" t="s">
        <v>89</v>
      </c>
      <c r="E84" s="57"/>
      <c r="F84" s="57"/>
      <c r="G84" s="30"/>
      <c r="H84" s="30"/>
      <c r="I84" s="60"/>
    </row>
    <row r="85" spans="2:9" ht="17.399999999999999" x14ac:dyDescent="0.3">
      <c r="B85" s="30"/>
      <c r="C85" s="30"/>
      <c r="D85" s="412" t="s">
        <v>90</v>
      </c>
      <c r="E85" s="412"/>
      <c r="F85" s="412"/>
      <c r="G85" s="30"/>
      <c r="H85" s="30"/>
      <c r="I85" s="60"/>
    </row>
    <row r="86" spans="2:9" ht="17.399999999999999" x14ac:dyDescent="0.3">
      <c r="B86" s="30"/>
      <c r="C86" s="30"/>
      <c r="D86" s="412" t="s">
        <v>306</v>
      </c>
      <c r="E86" s="412"/>
      <c r="F86" s="412"/>
      <c r="G86" s="30"/>
      <c r="H86" s="30"/>
      <c r="I86" s="60"/>
    </row>
    <row r="87" spans="2:9" ht="28.2" x14ac:dyDescent="0.3">
      <c r="B87" s="30"/>
      <c r="C87" s="413" t="s">
        <v>307</v>
      </c>
      <c r="D87" s="413"/>
      <c r="E87" s="413"/>
      <c r="F87" s="413"/>
      <c r="G87" s="413"/>
      <c r="H87" s="413"/>
      <c r="I87" s="413"/>
    </row>
    <row r="88" spans="2:9" ht="22.8" x14ac:dyDescent="0.3">
      <c r="B88" s="30"/>
      <c r="C88" s="414" t="s">
        <v>308</v>
      </c>
      <c r="D88" s="414"/>
      <c r="E88" s="414"/>
      <c r="F88" s="414"/>
      <c r="G88" s="414"/>
      <c r="H88" s="414"/>
      <c r="I88" s="414"/>
    </row>
    <row r="89" spans="2:9" ht="46.8" x14ac:dyDescent="0.3">
      <c r="B89" s="30"/>
      <c r="C89" s="31" t="s">
        <v>94</v>
      </c>
      <c r="D89" s="415" t="s">
        <v>95</v>
      </c>
      <c r="E89" s="416"/>
      <c r="F89" s="31" t="s">
        <v>96</v>
      </c>
      <c r="G89" s="31" t="s">
        <v>309</v>
      </c>
      <c r="H89" s="31" t="s">
        <v>97</v>
      </c>
      <c r="I89" s="31" t="s">
        <v>98</v>
      </c>
    </row>
    <row r="90" spans="2:9" ht="90" x14ac:dyDescent="0.3">
      <c r="B90" s="30"/>
      <c r="C90" s="419" t="s">
        <v>310</v>
      </c>
      <c r="D90" s="36" t="s">
        <v>247</v>
      </c>
      <c r="E90" s="61" t="s">
        <v>311</v>
      </c>
      <c r="F90" s="36" t="s">
        <v>312</v>
      </c>
      <c r="G90" s="36" t="s">
        <v>313</v>
      </c>
      <c r="H90" s="36" t="s">
        <v>37</v>
      </c>
      <c r="I90" s="36" t="s">
        <v>314</v>
      </c>
    </row>
    <row r="91" spans="2:9" ht="75" x14ac:dyDescent="0.3">
      <c r="B91" s="30"/>
      <c r="C91" s="420"/>
      <c r="D91" s="36" t="s">
        <v>252</v>
      </c>
      <c r="E91" s="61" t="s">
        <v>315</v>
      </c>
      <c r="F91" s="36" t="s">
        <v>316</v>
      </c>
      <c r="G91" s="36" t="s">
        <v>317</v>
      </c>
      <c r="H91" s="36" t="s">
        <v>37</v>
      </c>
      <c r="I91" s="36" t="s">
        <v>256</v>
      </c>
    </row>
    <row r="92" spans="2:9" ht="180" x14ac:dyDescent="0.3">
      <c r="B92" s="30"/>
      <c r="C92" s="420"/>
      <c r="D92" s="36" t="s">
        <v>318</v>
      </c>
      <c r="E92" s="61" t="s">
        <v>319</v>
      </c>
      <c r="F92" s="36" t="s">
        <v>320</v>
      </c>
      <c r="G92" s="36" t="s">
        <v>321</v>
      </c>
      <c r="H92" s="36" t="s">
        <v>322</v>
      </c>
      <c r="I92" s="36" t="s">
        <v>256</v>
      </c>
    </row>
    <row r="93" spans="2:9" ht="150" x14ac:dyDescent="0.3">
      <c r="B93" s="30"/>
      <c r="C93" s="420"/>
      <c r="D93" s="36" t="s">
        <v>323</v>
      </c>
      <c r="E93" s="61" t="s">
        <v>324</v>
      </c>
      <c r="F93" s="36" t="s">
        <v>325</v>
      </c>
      <c r="G93" s="36" t="s">
        <v>326</v>
      </c>
      <c r="H93" s="36" t="s">
        <v>327</v>
      </c>
      <c r="I93" s="36" t="s">
        <v>256</v>
      </c>
    </row>
    <row r="94" spans="2:9" ht="120" x14ac:dyDescent="0.3">
      <c r="B94" s="30"/>
      <c r="C94" s="420"/>
      <c r="D94" s="36" t="s">
        <v>328</v>
      </c>
      <c r="E94" s="61" t="s">
        <v>329</v>
      </c>
      <c r="F94" s="36" t="s">
        <v>330</v>
      </c>
      <c r="G94" s="36" t="s">
        <v>331</v>
      </c>
      <c r="H94" s="36" t="s">
        <v>332</v>
      </c>
      <c r="I94" s="36" t="s">
        <v>256</v>
      </c>
    </row>
    <row r="95" spans="2:9" ht="180" x14ac:dyDescent="0.3">
      <c r="B95" s="30"/>
      <c r="C95" s="35" t="s">
        <v>333</v>
      </c>
      <c r="D95" s="36" t="s">
        <v>114</v>
      </c>
      <c r="E95" s="61" t="s">
        <v>334</v>
      </c>
      <c r="F95" s="61" t="s">
        <v>335</v>
      </c>
      <c r="G95" s="61" t="s">
        <v>336</v>
      </c>
      <c r="H95" s="61" t="s">
        <v>337</v>
      </c>
      <c r="I95" s="36" t="s">
        <v>338</v>
      </c>
    </row>
    <row r="96" spans="2:9" ht="105" x14ac:dyDescent="0.3">
      <c r="B96" s="30"/>
      <c r="C96" s="35" t="s">
        <v>339</v>
      </c>
      <c r="D96" s="36" t="s">
        <v>176</v>
      </c>
      <c r="E96" s="36" t="s">
        <v>340</v>
      </c>
      <c r="F96" s="36" t="s">
        <v>341</v>
      </c>
      <c r="G96" s="36" t="s">
        <v>342</v>
      </c>
      <c r="H96" s="36" t="s">
        <v>343</v>
      </c>
      <c r="I96" s="36" t="s">
        <v>344</v>
      </c>
    </row>
    <row r="97" spans="2:9" ht="105" x14ac:dyDescent="0.3">
      <c r="B97" s="30"/>
      <c r="C97" s="35" t="s">
        <v>345</v>
      </c>
      <c r="D97" s="36" t="s">
        <v>185</v>
      </c>
      <c r="E97" s="36" t="s">
        <v>346</v>
      </c>
      <c r="F97" s="36" t="s">
        <v>347</v>
      </c>
      <c r="G97" s="36" t="s">
        <v>348</v>
      </c>
      <c r="H97" s="36" t="s">
        <v>37</v>
      </c>
      <c r="I97" s="36" t="s">
        <v>338</v>
      </c>
    </row>
    <row r="98" spans="2:9" ht="150" x14ac:dyDescent="0.3">
      <c r="B98" s="30"/>
      <c r="C98" s="36" t="s">
        <v>349</v>
      </c>
      <c r="D98" s="36" t="s">
        <v>190</v>
      </c>
      <c r="E98" s="36" t="s">
        <v>350</v>
      </c>
      <c r="F98" s="36" t="s">
        <v>351</v>
      </c>
      <c r="G98" s="36" t="s">
        <v>352</v>
      </c>
      <c r="H98" s="36" t="s">
        <v>353</v>
      </c>
      <c r="I98" s="36" t="s">
        <v>251</v>
      </c>
    </row>
  </sheetData>
  <mergeCells count="60">
    <mergeCell ref="D86:F86"/>
    <mergeCell ref="C87:I87"/>
    <mergeCell ref="C88:I88"/>
    <mergeCell ref="D89:E89"/>
    <mergeCell ref="C90:C94"/>
    <mergeCell ref="D85:F85"/>
    <mergeCell ref="B58:G58"/>
    <mergeCell ref="C59:D59"/>
    <mergeCell ref="B60:B61"/>
    <mergeCell ref="B64:B65"/>
    <mergeCell ref="D70:F70"/>
    <mergeCell ref="D71:F71"/>
    <mergeCell ref="C72:H72"/>
    <mergeCell ref="C73:H73"/>
    <mergeCell ref="D74:E74"/>
    <mergeCell ref="C75:C76"/>
    <mergeCell ref="C80:C81"/>
    <mergeCell ref="B57:G57"/>
    <mergeCell ref="A49:C49"/>
    <mergeCell ref="D49:E49"/>
    <mergeCell ref="F49:G49"/>
    <mergeCell ref="A50:C50"/>
    <mergeCell ref="D50:E50"/>
    <mergeCell ref="F50:G50"/>
    <mergeCell ref="A51:C51"/>
    <mergeCell ref="D51:E51"/>
    <mergeCell ref="F51:G51"/>
    <mergeCell ref="C55:E55"/>
    <mergeCell ref="C56:E56"/>
    <mergeCell ref="A47:C47"/>
    <mergeCell ref="D47:E47"/>
    <mergeCell ref="F47:G47"/>
    <mergeCell ref="A48:C48"/>
    <mergeCell ref="D48:E48"/>
    <mergeCell ref="F48:G48"/>
    <mergeCell ref="A45:H45"/>
    <mergeCell ref="I45:M45"/>
    <mergeCell ref="N45:Q45"/>
    <mergeCell ref="A46:C46"/>
    <mergeCell ref="D46:E46"/>
    <mergeCell ref="F46:G46"/>
    <mergeCell ref="B39:F39"/>
    <mergeCell ref="G39:I39"/>
    <mergeCell ref="B41:F41"/>
    <mergeCell ref="G41:I41"/>
    <mergeCell ref="B43:F43"/>
    <mergeCell ref="G43:I43"/>
    <mergeCell ref="B37:F37"/>
    <mergeCell ref="G37:J37"/>
    <mergeCell ref="C1:E1"/>
    <mergeCell ref="C2:E2"/>
    <mergeCell ref="C3:E3"/>
    <mergeCell ref="B5:G5"/>
    <mergeCell ref="B6:G6"/>
    <mergeCell ref="C7:D7"/>
    <mergeCell ref="B12:B16"/>
    <mergeCell ref="B17:B24"/>
    <mergeCell ref="B25:B26"/>
    <mergeCell ref="B27:B28"/>
    <mergeCell ref="A35:Q35"/>
  </mergeCells>
  <dataValidations count="5">
    <dataValidation type="list" allowBlank="1" showInputMessage="1" showErrorMessage="1" sqref="M41" xr:uid="{00000000-0002-0000-0900-000000000000}">
      <formula1>vigencias</formula1>
    </dataValidation>
    <dataValidation type="list" allowBlank="1" showInputMessage="1" showErrorMessage="1" sqref="K41:K43" xr:uid="{00000000-0002-0000-0900-000001000000}">
      <formula1>nivel</formula1>
    </dataValidation>
    <dataValidation type="list" allowBlank="1" showInputMessage="1" showErrorMessage="1" sqref="M39" xr:uid="{00000000-0002-0000-0900-000002000000}">
      <formula1>orden</formula1>
    </dataValidation>
    <dataValidation type="list" allowBlank="1" showInputMessage="1" showErrorMessage="1" sqref="G39:I39" xr:uid="{00000000-0002-0000-0900-000003000000}">
      <formula1>sector</formula1>
    </dataValidation>
    <dataValidation type="list" allowBlank="1" showInputMessage="1" showErrorMessage="1" sqref="G41:I41" xr:uid="{00000000-0002-0000-0900-000004000000}">
      <formula1>departamentos</formula1>
    </dataValidation>
  </dataValidation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C25" sqref="C25"/>
    </sheetView>
  </sheetViews>
  <sheetFormatPr baseColWidth="10" defaultRowHeight="14.4" x14ac:dyDescent="0.3"/>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4.4"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5"/>
  <sheetViews>
    <sheetView workbookViewId="0">
      <selection activeCell="C5" sqref="C5:D7"/>
    </sheetView>
  </sheetViews>
  <sheetFormatPr baseColWidth="10" defaultRowHeight="14.4" x14ac:dyDescent="0.3"/>
  <sheetData>
    <row r="1" spans="1:20" ht="15" customHeight="1" x14ac:dyDescent="0.3">
      <c r="A1" s="404" t="s">
        <v>64</v>
      </c>
      <c r="B1" s="404"/>
      <c r="C1" s="403" t="s">
        <v>73</v>
      </c>
      <c r="D1" s="403"/>
      <c r="E1" s="403" t="s">
        <v>74</v>
      </c>
      <c r="F1" s="403"/>
      <c r="G1" s="403" t="s">
        <v>74</v>
      </c>
      <c r="H1" s="403"/>
      <c r="I1" s="403" t="s">
        <v>74</v>
      </c>
      <c r="J1" s="403"/>
      <c r="K1" s="403" t="s">
        <v>74</v>
      </c>
      <c r="L1" s="403"/>
      <c r="M1" s="403" t="s">
        <v>74</v>
      </c>
      <c r="N1" s="403"/>
      <c r="O1" s="403" t="s">
        <v>75</v>
      </c>
      <c r="P1" s="403"/>
      <c r="Q1" s="403" t="s">
        <v>75</v>
      </c>
      <c r="R1" s="403"/>
      <c r="S1" s="403" t="s">
        <v>75</v>
      </c>
      <c r="T1" s="403"/>
    </row>
    <row r="2" spans="1:20" x14ac:dyDescent="0.3">
      <c r="A2" s="404"/>
      <c r="B2" s="404"/>
      <c r="C2" s="403"/>
      <c r="D2" s="403"/>
      <c r="E2" s="403"/>
      <c r="F2" s="403"/>
      <c r="G2" s="403"/>
      <c r="H2" s="403"/>
      <c r="I2" s="403"/>
      <c r="J2" s="403"/>
      <c r="K2" s="403"/>
      <c r="L2" s="403"/>
      <c r="M2" s="403"/>
      <c r="N2" s="403"/>
      <c r="O2" s="403"/>
      <c r="P2" s="403"/>
      <c r="Q2" s="403"/>
      <c r="R2" s="403"/>
      <c r="S2" s="403"/>
      <c r="T2" s="403"/>
    </row>
    <row r="3" spans="1:20" x14ac:dyDescent="0.3">
      <c r="A3" s="404" t="s">
        <v>65</v>
      </c>
      <c r="B3" s="404"/>
      <c r="C3" s="403"/>
      <c r="D3" s="403"/>
      <c r="E3" s="403"/>
      <c r="F3" s="403"/>
      <c r="G3" s="403"/>
      <c r="H3" s="403"/>
      <c r="I3" s="403"/>
      <c r="J3" s="403"/>
      <c r="K3" s="403"/>
      <c r="L3" s="403"/>
      <c r="M3" s="403"/>
      <c r="N3" s="403"/>
      <c r="O3" s="403"/>
      <c r="P3" s="403"/>
      <c r="Q3" s="403"/>
      <c r="R3" s="403"/>
      <c r="S3" s="403"/>
      <c r="T3" s="403"/>
    </row>
    <row r="4" spans="1:20" x14ac:dyDescent="0.3">
      <c r="A4" s="404"/>
      <c r="B4" s="404"/>
      <c r="C4" s="404">
        <v>2016</v>
      </c>
      <c r="D4" s="404"/>
      <c r="E4" s="404">
        <v>2017</v>
      </c>
      <c r="F4" s="404"/>
      <c r="G4" s="404">
        <v>2018</v>
      </c>
      <c r="H4" s="404"/>
      <c r="I4" s="404">
        <v>2019</v>
      </c>
      <c r="J4" s="404"/>
      <c r="K4" s="404">
        <v>2020</v>
      </c>
      <c r="L4" s="404"/>
      <c r="M4" s="404">
        <v>2021</v>
      </c>
      <c r="N4" s="404"/>
      <c r="O4" s="404">
        <v>2022</v>
      </c>
      <c r="P4" s="404"/>
      <c r="Q4" s="404">
        <v>2023</v>
      </c>
      <c r="R4" s="404"/>
      <c r="S4" s="404">
        <v>2024</v>
      </c>
      <c r="T4" s="404"/>
    </row>
    <row r="5" spans="1:20" x14ac:dyDescent="0.3">
      <c r="A5" s="405" t="s">
        <v>66</v>
      </c>
      <c r="B5" s="405"/>
      <c r="C5" s="404"/>
      <c r="D5" s="404"/>
      <c r="E5" s="404"/>
      <c r="F5" s="404"/>
      <c r="G5" s="404"/>
      <c r="H5" s="404"/>
      <c r="I5" s="404"/>
      <c r="J5" s="404"/>
      <c r="K5" s="404"/>
      <c r="L5" s="404"/>
      <c r="M5" s="404"/>
      <c r="N5" s="404"/>
      <c r="O5" s="404"/>
      <c r="P5" s="404"/>
      <c r="Q5" s="404"/>
      <c r="R5" s="404"/>
      <c r="S5" s="404"/>
      <c r="T5" s="404"/>
    </row>
    <row r="6" spans="1:20" x14ac:dyDescent="0.3">
      <c r="A6" s="405"/>
      <c r="B6" s="405"/>
      <c r="C6" s="404"/>
      <c r="D6" s="404"/>
      <c r="E6" s="404"/>
      <c r="F6" s="404"/>
      <c r="G6" s="404"/>
      <c r="H6" s="404"/>
      <c r="I6" s="404"/>
      <c r="J6" s="404"/>
      <c r="K6" s="404"/>
      <c r="L6" s="404"/>
      <c r="M6" s="404"/>
      <c r="N6" s="404"/>
      <c r="O6" s="404"/>
      <c r="P6" s="404"/>
      <c r="Q6" s="404"/>
      <c r="R6" s="404"/>
      <c r="S6" s="404"/>
      <c r="T6" s="404"/>
    </row>
    <row r="7" spans="1:20" x14ac:dyDescent="0.3">
      <c r="A7" s="405"/>
      <c r="B7" s="405"/>
      <c r="C7" s="404"/>
      <c r="D7" s="404"/>
      <c r="E7" s="404"/>
      <c r="F7" s="404"/>
      <c r="G7" s="404"/>
      <c r="H7" s="404"/>
      <c r="I7" s="404"/>
      <c r="J7" s="404"/>
      <c r="K7" s="404"/>
      <c r="L7" s="404"/>
      <c r="M7" s="404"/>
      <c r="N7" s="404"/>
      <c r="O7" s="404"/>
      <c r="P7" s="404"/>
      <c r="Q7" s="404"/>
      <c r="R7" s="404"/>
      <c r="S7" s="404"/>
      <c r="T7" s="404"/>
    </row>
    <row r="8" spans="1:20" x14ac:dyDescent="0.3">
      <c r="A8" s="405" t="s">
        <v>67</v>
      </c>
      <c r="B8" s="405"/>
      <c r="C8" s="404"/>
      <c r="D8" s="404"/>
      <c r="E8" s="404"/>
      <c r="F8" s="404"/>
      <c r="G8" s="404"/>
      <c r="H8" s="404"/>
      <c r="I8" s="404"/>
      <c r="J8" s="404"/>
      <c r="K8" s="404"/>
      <c r="L8" s="404"/>
      <c r="M8" s="404"/>
      <c r="N8" s="404"/>
      <c r="O8" s="404"/>
      <c r="P8" s="404"/>
      <c r="Q8" s="404"/>
      <c r="R8" s="404"/>
      <c r="S8" s="404"/>
      <c r="T8" s="404"/>
    </row>
    <row r="9" spans="1:20" x14ac:dyDescent="0.3">
      <c r="A9" s="405"/>
      <c r="B9" s="405"/>
      <c r="C9" s="404"/>
      <c r="D9" s="404"/>
      <c r="E9" s="404"/>
      <c r="F9" s="404"/>
      <c r="G9" s="404"/>
      <c r="H9" s="404"/>
      <c r="I9" s="404"/>
      <c r="J9" s="404"/>
      <c r="K9" s="404"/>
      <c r="L9" s="404"/>
      <c r="M9" s="404"/>
      <c r="N9" s="404"/>
      <c r="O9" s="404"/>
      <c r="P9" s="404"/>
      <c r="Q9" s="404"/>
      <c r="R9" s="404"/>
      <c r="S9" s="404"/>
      <c r="T9" s="404"/>
    </row>
    <row r="10" spans="1:20" x14ac:dyDescent="0.3">
      <c r="A10" s="405"/>
      <c r="B10" s="405"/>
      <c r="C10" s="404"/>
      <c r="D10" s="404"/>
      <c r="E10" s="404"/>
      <c r="F10" s="404"/>
      <c r="G10" s="404"/>
      <c r="H10" s="404"/>
      <c r="I10" s="404"/>
      <c r="J10" s="404"/>
      <c r="K10" s="404"/>
      <c r="L10" s="404"/>
      <c r="M10" s="404"/>
      <c r="N10" s="404"/>
      <c r="O10" s="404"/>
      <c r="P10" s="404"/>
      <c r="Q10" s="404"/>
      <c r="R10" s="404"/>
      <c r="S10" s="404"/>
      <c r="T10" s="404"/>
    </row>
    <row r="11" spans="1:20" x14ac:dyDescent="0.3">
      <c r="A11" s="405" t="s">
        <v>68</v>
      </c>
      <c r="B11" s="405"/>
      <c r="C11" s="404"/>
      <c r="D11" s="404"/>
      <c r="E11" s="404"/>
      <c r="F11" s="404"/>
      <c r="G11" s="404"/>
      <c r="H11" s="404"/>
      <c r="I11" s="404"/>
      <c r="J11" s="404"/>
      <c r="K11" s="404"/>
      <c r="L11" s="404"/>
      <c r="M11" s="404"/>
      <c r="N11" s="404"/>
      <c r="O11" s="404"/>
      <c r="P11" s="404"/>
      <c r="Q11" s="404"/>
      <c r="R11" s="404"/>
      <c r="S11" s="404"/>
      <c r="T11" s="404"/>
    </row>
    <row r="12" spans="1:20" x14ac:dyDescent="0.3">
      <c r="A12" s="405"/>
      <c r="B12" s="405"/>
      <c r="C12" s="404"/>
      <c r="D12" s="404"/>
      <c r="E12" s="404"/>
      <c r="F12" s="404"/>
      <c r="G12" s="404"/>
      <c r="H12" s="404"/>
      <c r="I12" s="404"/>
      <c r="J12" s="404"/>
      <c r="K12" s="404"/>
      <c r="L12" s="404"/>
      <c r="M12" s="404"/>
      <c r="N12" s="404"/>
      <c r="O12" s="404"/>
      <c r="P12" s="404"/>
      <c r="Q12" s="404"/>
      <c r="R12" s="404"/>
      <c r="S12" s="404"/>
      <c r="T12" s="404"/>
    </row>
    <row r="13" spans="1:20" x14ac:dyDescent="0.3">
      <c r="A13" s="405"/>
      <c r="B13" s="405"/>
      <c r="C13" s="404"/>
      <c r="D13" s="404"/>
      <c r="E13" s="404"/>
      <c r="F13" s="404"/>
      <c r="G13" s="404"/>
      <c r="H13" s="404"/>
      <c r="I13" s="404"/>
      <c r="J13" s="404"/>
      <c r="K13" s="404"/>
      <c r="L13" s="404"/>
      <c r="M13" s="404"/>
      <c r="N13" s="404"/>
      <c r="O13" s="404"/>
      <c r="P13" s="404"/>
      <c r="Q13" s="404"/>
      <c r="R13" s="404"/>
      <c r="S13" s="404"/>
      <c r="T13" s="404"/>
    </row>
    <row r="14" spans="1:20" x14ac:dyDescent="0.3">
      <c r="A14" s="405" t="s">
        <v>69</v>
      </c>
      <c r="B14" s="405"/>
      <c r="C14" s="404"/>
      <c r="D14" s="404"/>
      <c r="E14" s="404"/>
      <c r="F14" s="404"/>
      <c r="G14" s="404"/>
      <c r="H14" s="404"/>
      <c r="I14" s="404"/>
      <c r="J14" s="404"/>
      <c r="K14" s="404"/>
      <c r="L14" s="404"/>
      <c r="M14" s="404"/>
      <c r="N14" s="404"/>
      <c r="O14" s="404"/>
      <c r="P14" s="404"/>
      <c r="Q14" s="404"/>
      <c r="R14" s="404"/>
      <c r="S14" s="404"/>
      <c r="T14" s="404"/>
    </row>
    <row r="15" spans="1:20" x14ac:dyDescent="0.3">
      <c r="A15" s="405"/>
      <c r="B15" s="405"/>
      <c r="C15" s="404"/>
      <c r="D15" s="404"/>
      <c r="E15" s="404"/>
      <c r="F15" s="404"/>
      <c r="G15" s="404"/>
      <c r="H15" s="404"/>
      <c r="I15" s="404"/>
      <c r="J15" s="404"/>
      <c r="K15" s="404"/>
      <c r="L15" s="404"/>
      <c r="M15" s="404"/>
      <c r="N15" s="404"/>
      <c r="O15" s="404"/>
      <c r="P15" s="404"/>
      <c r="Q15" s="404"/>
      <c r="R15" s="404"/>
      <c r="S15" s="404"/>
      <c r="T15" s="404"/>
    </row>
    <row r="16" spans="1:20" x14ac:dyDescent="0.3">
      <c r="A16" s="405"/>
      <c r="B16" s="405"/>
      <c r="C16" s="404"/>
      <c r="D16" s="404"/>
      <c r="E16" s="404"/>
      <c r="F16" s="404"/>
      <c r="G16" s="404"/>
      <c r="H16" s="404"/>
      <c r="I16" s="404"/>
      <c r="J16" s="404"/>
      <c r="K16" s="404"/>
      <c r="L16" s="404"/>
      <c r="M16" s="404"/>
      <c r="N16" s="404"/>
      <c r="O16" s="404"/>
      <c r="P16" s="404"/>
      <c r="Q16" s="404"/>
      <c r="R16" s="404"/>
      <c r="S16" s="404"/>
      <c r="T16" s="404"/>
    </row>
    <row r="17" spans="1:20" x14ac:dyDescent="0.3">
      <c r="A17" s="405" t="s">
        <v>70</v>
      </c>
      <c r="B17" s="405"/>
      <c r="C17" s="404"/>
      <c r="D17" s="404"/>
      <c r="E17" s="404"/>
      <c r="F17" s="404"/>
      <c r="G17" s="404"/>
      <c r="H17" s="404"/>
      <c r="I17" s="404"/>
      <c r="J17" s="404"/>
      <c r="K17" s="404"/>
      <c r="L17" s="404"/>
      <c r="M17" s="404"/>
      <c r="N17" s="404"/>
      <c r="O17" s="404"/>
      <c r="P17" s="404"/>
      <c r="Q17" s="404"/>
      <c r="R17" s="404"/>
      <c r="S17" s="404"/>
      <c r="T17" s="404"/>
    </row>
    <row r="18" spans="1:20" x14ac:dyDescent="0.3">
      <c r="A18" s="405"/>
      <c r="B18" s="405"/>
      <c r="C18" s="404"/>
      <c r="D18" s="404"/>
      <c r="E18" s="404"/>
      <c r="F18" s="404"/>
      <c r="G18" s="404"/>
      <c r="H18" s="404"/>
      <c r="I18" s="404"/>
      <c r="J18" s="404"/>
      <c r="K18" s="404"/>
      <c r="L18" s="404"/>
      <c r="M18" s="404"/>
      <c r="N18" s="404"/>
      <c r="O18" s="404"/>
      <c r="P18" s="404"/>
      <c r="Q18" s="404"/>
      <c r="R18" s="404"/>
      <c r="S18" s="404"/>
      <c r="T18" s="404"/>
    </row>
    <row r="19" spans="1:20" x14ac:dyDescent="0.3">
      <c r="A19" s="405"/>
      <c r="B19" s="405"/>
      <c r="C19" s="404"/>
      <c r="D19" s="404"/>
      <c r="E19" s="404"/>
      <c r="F19" s="404"/>
      <c r="G19" s="404"/>
      <c r="H19" s="404"/>
      <c r="I19" s="404"/>
      <c r="J19" s="404"/>
      <c r="K19" s="404"/>
      <c r="L19" s="404"/>
      <c r="M19" s="404"/>
      <c r="N19" s="404"/>
      <c r="O19" s="404"/>
      <c r="P19" s="404"/>
      <c r="Q19" s="404"/>
      <c r="R19" s="404"/>
      <c r="S19" s="404"/>
      <c r="T19" s="404"/>
    </row>
    <row r="20" spans="1:20" x14ac:dyDescent="0.3">
      <c r="A20" s="405" t="s">
        <v>71</v>
      </c>
      <c r="B20" s="405"/>
      <c r="C20" s="404"/>
      <c r="D20" s="404"/>
      <c r="E20" s="404"/>
      <c r="F20" s="404"/>
      <c r="G20" s="404"/>
      <c r="H20" s="404"/>
      <c r="I20" s="404"/>
      <c r="J20" s="404"/>
      <c r="K20" s="404"/>
      <c r="L20" s="404"/>
      <c r="M20" s="404"/>
      <c r="N20" s="404"/>
      <c r="O20" s="404"/>
      <c r="P20" s="404"/>
      <c r="Q20" s="404"/>
      <c r="R20" s="404"/>
      <c r="S20" s="404"/>
      <c r="T20" s="404"/>
    </row>
    <row r="21" spans="1:20" x14ac:dyDescent="0.3">
      <c r="A21" s="405"/>
      <c r="B21" s="405"/>
      <c r="C21" s="404"/>
      <c r="D21" s="404"/>
      <c r="E21" s="404"/>
      <c r="F21" s="404"/>
      <c r="G21" s="404"/>
      <c r="H21" s="404"/>
      <c r="I21" s="404"/>
      <c r="J21" s="404"/>
      <c r="K21" s="404"/>
      <c r="L21" s="404"/>
      <c r="M21" s="404"/>
      <c r="N21" s="404"/>
      <c r="O21" s="404"/>
      <c r="P21" s="404"/>
      <c r="Q21" s="404"/>
      <c r="R21" s="404"/>
      <c r="S21" s="404"/>
      <c r="T21" s="404"/>
    </row>
    <row r="22" spans="1:20" x14ac:dyDescent="0.3">
      <c r="A22" s="405"/>
      <c r="B22" s="405"/>
      <c r="C22" s="404"/>
      <c r="D22" s="404"/>
      <c r="E22" s="404"/>
      <c r="F22" s="404"/>
      <c r="G22" s="404"/>
      <c r="H22" s="404"/>
      <c r="I22" s="404"/>
      <c r="J22" s="404"/>
      <c r="K22" s="404"/>
      <c r="L22" s="404"/>
      <c r="M22" s="404"/>
      <c r="N22" s="404"/>
      <c r="O22" s="404"/>
      <c r="P22" s="404"/>
      <c r="Q22" s="404"/>
      <c r="R22" s="404"/>
      <c r="S22" s="404"/>
      <c r="T22" s="404"/>
    </row>
    <row r="23" spans="1:20" ht="15" customHeight="1" x14ac:dyDescent="0.3">
      <c r="A23" s="405" t="s">
        <v>72</v>
      </c>
      <c r="B23" s="405"/>
      <c r="C23" s="404"/>
      <c r="D23" s="404"/>
      <c r="E23" s="404"/>
      <c r="F23" s="404"/>
      <c r="G23" s="404"/>
      <c r="H23" s="404"/>
      <c r="I23" s="404"/>
      <c r="J23" s="404"/>
      <c r="K23" s="404"/>
      <c r="L23" s="404"/>
      <c r="M23" s="404"/>
      <c r="N23" s="404"/>
      <c r="O23" s="404"/>
      <c r="P23" s="404"/>
      <c r="Q23" s="404"/>
      <c r="R23" s="404"/>
      <c r="S23" s="404"/>
      <c r="T23" s="404"/>
    </row>
    <row r="24" spans="1:20" x14ac:dyDescent="0.3">
      <c r="A24" s="405"/>
      <c r="B24" s="405"/>
      <c r="C24" s="404"/>
      <c r="D24" s="404"/>
      <c r="E24" s="404"/>
      <c r="F24" s="404"/>
      <c r="G24" s="404"/>
      <c r="H24" s="404"/>
      <c r="I24" s="404"/>
      <c r="J24" s="404"/>
      <c r="K24" s="404"/>
      <c r="L24" s="404"/>
      <c r="M24" s="404"/>
      <c r="N24" s="404"/>
      <c r="O24" s="404"/>
      <c r="P24" s="404"/>
      <c r="Q24" s="404"/>
      <c r="R24" s="404"/>
      <c r="S24" s="404"/>
      <c r="T24" s="404"/>
    </row>
    <row r="25" spans="1:20" x14ac:dyDescent="0.3">
      <c r="A25" s="405"/>
      <c r="B25" s="405"/>
      <c r="C25" s="404"/>
      <c r="D25" s="404"/>
      <c r="E25" s="404"/>
      <c r="F25" s="404"/>
      <c r="G25" s="404"/>
      <c r="H25" s="404"/>
      <c r="I25" s="404"/>
      <c r="J25" s="404"/>
      <c r="K25" s="404"/>
      <c r="L25" s="404"/>
      <c r="M25" s="404"/>
      <c r="N25" s="404"/>
      <c r="O25" s="404"/>
      <c r="P25" s="404"/>
      <c r="Q25" s="404"/>
      <c r="R25" s="404"/>
      <c r="S25" s="404"/>
      <c r="T25" s="404"/>
    </row>
  </sheetData>
  <mergeCells count="90">
    <mergeCell ref="C20:D22"/>
    <mergeCell ref="E20:F22"/>
    <mergeCell ref="G20:H22"/>
    <mergeCell ref="I20:J22"/>
    <mergeCell ref="K20:L22"/>
    <mergeCell ref="C23:D25"/>
    <mergeCell ref="E23:F25"/>
    <mergeCell ref="G23:H25"/>
    <mergeCell ref="I23:J25"/>
    <mergeCell ref="K23:L25"/>
    <mergeCell ref="M17:N19"/>
    <mergeCell ref="O17:P19"/>
    <mergeCell ref="Q17:R19"/>
    <mergeCell ref="Q23:R25"/>
    <mergeCell ref="S17:T19"/>
    <mergeCell ref="M20:N22"/>
    <mergeCell ref="S23:T25"/>
    <mergeCell ref="O20:P22"/>
    <mergeCell ref="Q20:R22"/>
    <mergeCell ref="S20:T22"/>
    <mergeCell ref="M23:N25"/>
    <mergeCell ref="O23:P25"/>
    <mergeCell ref="C17:D19"/>
    <mergeCell ref="E17:F19"/>
    <mergeCell ref="G17:H19"/>
    <mergeCell ref="I17:J19"/>
    <mergeCell ref="K17:L19"/>
    <mergeCell ref="K14:L16"/>
    <mergeCell ref="M14:N16"/>
    <mergeCell ref="O14:P16"/>
    <mergeCell ref="Q14:R16"/>
    <mergeCell ref="S14:T16"/>
    <mergeCell ref="A20:B22"/>
    <mergeCell ref="C8:D10"/>
    <mergeCell ref="Q8:R10"/>
    <mergeCell ref="K5:L7"/>
    <mergeCell ref="S8:T10"/>
    <mergeCell ref="C11:D13"/>
    <mergeCell ref="E11:F13"/>
    <mergeCell ref="G11:H13"/>
    <mergeCell ref="I11:J13"/>
    <mergeCell ref="K11:L13"/>
    <mergeCell ref="M11:N13"/>
    <mergeCell ref="O11:P13"/>
    <mergeCell ref="Q11:R13"/>
    <mergeCell ref="S11:T13"/>
    <mergeCell ref="G8:H10"/>
    <mergeCell ref="I8:J10"/>
    <mergeCell ref="A5:B7"/>
    <mergeCell ref="I4:J4"/>
    <mergeCell ref="O8:P10"/>
    <mergeCell ref="A23:B25"/>
    <mergeCell ref="C5:D7"/>
    <mergeCell ref="E5:F7"/>
    <mergeCell ref="G5:H7"/>
    <mergeCell ref="I5:J7"/>
    <mergeCell ref="C14:D16"/>
    <mergeCell ref="E14:F16"/>
    <mergeCell ref="G14:H16"/>
    <mergeCell ref="I14:J16"/>
    <mergeCell ref="A8:B10"/>
    <mergeCell ref="A11:B13"/>
    <mergeCell ref="A14:B16"/>
    <mergeCell ref="A17:B19"/>
    <mergeCell ref="I1:J3"/>
    <mergeCell ref="K1:L3"/>
    <mergeCell ref="E8:F10"/>
    <mergeCell ref="K4:L4"/>
    <mergeCell ref="M4:N4"/>
    <mergeCell ref="K8:L10"/>
    <mergeCell ref="M8:N10"/>
    <mergeCell ref="A1:B2"/>
    <mergeCell ref="A3:B4"/>
    <mergeCell ref="C4:D4"/>
    <mergeCell ref="E4:F4"/>
    <mergeCell ref="G4:H4"/>
    <mergeCell ref="C1:D3"/>
    <mergeCell ref="E1:F3"/>
    <mergeCell ref="G1:H3"/>
    <mergeCell ref="S1:T3"/>
    <mergeCell ref="Q4:R4"/>
    <mergeCell ref="S4:T4"/>
    <mergeCell ref="M5:N7"/>
    <mergeCell ref="O5:P7"/>
    <mergeCell ref="M1:N3"/>
    <mergeCell ref="O1:P3"/>
    <mergeCell ref="Q5:R7"/>
    <mergeCell ref="S5:T7"/>
    <mergeCell ref="Q1:R3"/>
    <mergeCell ref="O4:P4"/>
  </mergeCells>
  <pageMargins left="0.7" right="0.7" top="0.75" bottom="0.75" header="0.3" footer="0.3"/>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1"/>
  <sheetViews>
    <sheetView workbookViewId="0">
      <selection sqref="A1:B3"/>
    </sheetView>
  </sheetViews>
  <sheetFormatPr baseColWidth="10" defaultRowHeight="14.4" x14ac:dyDescent="0.3"/>
  <sheetData>
    <row r="1" spans="1:24" x14ac:dyDescent="0.3">
      <c r="A1" s="406" t="s">
        <v>76</v>
      </c>
      <c r="B1" s="406"/>
      <c r="C1" s="406" t="s">
        <v>77</v>
      </c>
      <c r="D1" s="406"/>
      <c r="E1" s="406"/>
      <c r="F1" s="406"/>
      <c r="G1" s="406" t="s">
        <v>78</v>
      </c>
      <c r="H1" s="406"/>
      <c r="I1" s="406" t="s">
        <v>79</v>
      </c>
      <c r="J1" s="406"/>
      <c r="K1" s="406" t="s">
        <v>80</v>
      </c>
      <c r="L1" s="406"/>
      <c r="M1" s="406" t="s">
        <v>81</v>
      </c>
      <c r="N1" s="406"/>
      <c r="O1" s="406" t="s">
        <v>82</v>
      </c>
      <c r="P1" s="406"/>
      <c r="Q1" s="406" t="s">
        <v>83</v>
      </c>
      <c r="R1" s="406"/>
      <c r="S1" s="406" t="s">
        <v>84</v>
      </c>
      <c r="T1" s="406"/>
      <c r="U1" s="406" t="s">
        <v>85</v>
      </c>
      <c r="V1" s="406"/>
      <c r="W1" s="406" t="s">
        <v>86</v>
      </c>
      <c r="X1" s="406"/>
    </row>
    <row r="2" spans="1:24" x14ac:dyDescent="0.3">
      <c r="A2" s="406"/>
      <c r="B2" s="406"/>
      <c r="C2" s="406"/>
      <c r="D2" s="406"/>
      <c r="E2" s="406"/>
      <c r="F2" s="406"/>
      <c r="G2" s="406"/>
      <c r="H2" s="406"/>
      <c r="I2" s="406"/>
      <c r="J2" s="406"/>
      <c r="K2" s="406"/>
      <c r="L2" s="406"/>
      <c r="M2" s="406"/>
      <c r="N2" s="406"/>
      <c r="O2" s="406"/>
      <c r="P2" s="406"/>
      <c r="Q2" s="406"/>
      <c r="R2" s="406"/>
      <c r="S2" s="406"/>
      <c r="T2" s="406"/>
      <c r="U2" s="406"/>
      <c r="V2" s="406"/>
      <c r="W2" s="406"/>
      <c r="X2" s="406"/>
    </row>
    <row r="3" spans="1:24" x14ac:dyDescent="0.3">
      <c r="A3" s="406"/>
      <c r="B3" s="406"/>
      <c r="C3" s="406"/>
      <c r="D3" s="406"/>
      <c r="E3" s="406"/>
      <c r="F3" s="406"/>
      <c r="G3" s="406"/>
      <c r="H3" s="406"/>
      <c r="I3" s="406"/>
      <c r="J3" s="406"/>
      <c r="K3" s="406"/>
      <c r="L3" s="406"/>
      <c r="M3" s="406"/>
      <c r="N3" s="406"/>
      <c r="O3" s="406"/>
      <c r="P3" s="406"/>
      <c r="Q3" s="406"/>
      <c r="R3" s="406"/>
      <c r="S3" s="406"/>
      <c r="T3" s="406"/>
      <c r="U3" s="406"/>
      <c r="V3" s="406"/>
      <c r="W3" s="406"/>
      <c r="X3" s="406"/>
    </row>
    <row r="4" spans="1:24" x14ac:dyDescent="0.3">
      <c r="A4" s="407"/>
      <c r="B4" s="407"/>
      <c r="C4" s="407"/>
      <c r="D4" s="407"/>
      <c r="E4" s="407"/>
      <c r="F4" s="407"/>
      <c r="G4" s="407"/>
      <c r="H4" s="407"/>
      <c r="I4" s="407"/>
      <c r="J4" s="407"/>
      <c r="K4" s="407"/>
      <c r="L4" s="407"/>
      <c r="M4" s="407"/>
      <c r="N4" s="407"/>
      <c r="O4" s="407"/>
      <c r="P4" s="407"/>
      <c r="Q4" s="407"/>
      <c r="R4" s="407"/>
      <c r="S4" s="407"/>
      <c r="T4" s="407"/>
      <c r="U4" s="407"/>
      <c r="V4" s="407"/>
      <c r="W4" s="407"/>
      <c r="X4" s="407"/>
    </row>
    <row r="5" spans="1:24" x14ac:dyDescent="0.3">
      <c r="A5" s="407"/>
      <c r="B5" s="407"/>
      <c r="C5" s="407"/>
      <c r="D5" s="407"/>
      <c r="E5" s="407"/>
      <c r="F5" s="407"/>
      <c r="G5" s="407"/>
      <c r="H5" s="407"/>
      <c r="I5" s="407"/>
      <c r="J5" s="407"/>
      <c r="K5" s="407"/>
      <c r="L5" s="407"/>
      <c r="M5" s="407"/>
      <c r="N5" s="407"/>
      <c r="O5" s="407"/>
      <c r="P5" s="407"/>
      <c r="Q5" s="407"/>
      <c r="R5" s="407"/>
      <c r="S5" s="407"/>
      <c r="T5" s="407"/>
      <c r="U5" s="407"/>
      <c r="V5" s="407"/>
      <c r="W5" s="407"/>
      <c r="X5" s="407"/>
    </row>
    <row r="6" spans="1:24" x14ac:dyDescent="0.3">
      <c r="A6" s="407"/>
      <c r="B6" s="407"/>
      <c r="C6" s="407"/>
      <c r="D6" s="407"/>
      <c r="E6" s="407"/>
      <c r="F6" s="407"/>
      <c r="G6" s="407"/>
      <c r="H6" s="407"/>
      <c r="I6" s="407"/>
      <c r="J6" s="407"/>
      <c r="K6" s="407"/>
      <c r="L6" s="407"/>
      <c r="M6" s="407"/>
      <c r="N6" s="407"/>
      <c r="O6" s="407"/>
      <c r="P6" s="407"/>
      <c r="Q6" s="407"/>
      <c r="R6" s="407"/>
      <c r="S6" s="407"/>
      <c r="T6" s="407"/>
      <c r="U6" s="407"/>
      <c r="V6" s="407"/>
      <c r="W6" s="407"/>
      <c r="X6" s="407"/>
    </row>
    <row r="7" spans="1:24" x14ac:dyDescent="0.3">
      <c r="A7" s="407"/>
      <c r="B7" s="407"/>
      <c r="C7" s="407"/>
      <c r="D7" s="407"/>
      <c r="E7" s="407"/>
      <c r="F7" s="407"/>
      <c r="G7" s="407"/>
      <c r="H7" s="407"/>
      <c r="I7" s="407"/>
      <c r="J7" s="407"/>
      <c r="K7" s="407"/>
      <c r="L7" s="407"/>
      <c r="M7" s="407"/>
      <c r="N7" s="407"/>
      <c r="O7" s="407"/>
      <c r="P7" s="407"/>
      <c r="Q7" s="407"/>
      <c r="R7" s="407"/>
      <c r="S7" s="407"/>
      <c r="T7" s="407"/>
      <c r="U7" s="407"/>
      <c r="V7" s="407"/>
      <c r="W7" s="407"/>
      <c r="X7" s="407"/>
    </row>
    <row r="8" spans="1:24" x14ac:dyDescent="0.3">
      <c r="A8" s="407"/>
      <c r="B8" s="407"/>
      <c r="C8" s="407"/>
      <c r="D8" s="407"/>
      <c r="E8" s="407"/>
      <c r="F8" s="407"/>
      <c r="G8" s="407"/>
      <c r="H8" s="407"/>
      <c r="I8" s="407"/>
      <c r="J8" s="407"/>
      <c r="K8" s="407"/>
      <c r="L8" s="407"/>
      <c r="M8" s="407"/>
      <c r="N8" s="407"/>
      <c r="O8" s="407"/>
      <c r="P8" s="407"/>
      <c r="Q8" s="407"/>
      <c r="R8" s="407"/>
      <c r="S8" s="407"/>
      <c r="T8" s="407"/>
      <c r="U8" s="407"/>
      <c r="V8" s="407"/>
      <c r="W8" s="407"/>
      <c r="X8" s="407"/>
    </row>
    <row r="9" spans="1:24" x14ac:dyDescent="0.3">
      <c r="A9" s="407"/>
      <c r="B9" s="407"/>
      <c r="C9" s="407"/>
      <c r="D9" s="407"/>
      <c r="E9" s="407"/>
      <c r="F9" s="407"/>
      <c r="G9" s="407"/>
      <c r="H9" s="407"/>
      <c r="I9" s="407"/>
      <c r="J9" s="407"/>
      <c r="K9" s="407"/>
      <c r="L9" s="407"/>
      <c r="M9" s="407"/>
      <c r="N9" s="407"/>
      <c r="O9" s="407"/>
      <c r="P9" s="407"/>
      <c r="Q9" s="407"/>
      <c r="R9" s="407"/>
      <c r="S9" s="407"/>
      <c r="T9" s="407"/>
      <c r="U9" s="407"/>
      <c r="V9" s="407"/>
      <c r="W9" s="407"/>
      <c r="X9" s="407"/>
    </row>
    <row r="10" spans="1:24" x14ac:dyDescent="0.3">
      <c r="A10" s="407"/>
      <c r="B10" s="407"/>
      <c r="C10" s="407"/>
      <c r="D10" s="407"/>
      <c r="E10" s="407"/>
      <c r="F10" s="407"/>
      <c r="G10" s="407"/>
      <c r="H10" s="407"/>
      <c r="I10" s="407"/>
      <c r="J10" s="407"/>
      <c r="K10" s="407"/>
      <c r="L10" s="407"/>
      <c r="M10" s="407"/>
      <c r="N10" s="407"/>
      <c r="O10" s="407"/>
      <c r="P10" s="407"/>
      <c r="Q10" s="407"/>
      <c r="R10" s="407"/>
      <c r="S10" s="407"/>
      <c r="T10" s="407"/>
      <c r="U10" s="407"/>
      <c r="V10" s="407"/>
      <c r="W10" s="407"/>
      <c r="X10" s="407"/>
    </row>
    <row r="11" spans="1:24" x14ac:dyDescent="0.3">
      <c r="A11" s="407"/>
      <c r="B11" s="407"/>
      <c r="C11" s="407"/>
      <c r="D11" s="407"/>
      <c r="E11" s="407"/>
      <c r="F11" s="407"/>
      <c r="G11" s="407"/>
      <c r="H11" s="407"/>
      <c r="I11" s="407"/>
      <c r="J11" s="407"/>
      <c r="K11" s="407"/>
      <c r="L11" s="407"/>
      <c r="M11" s="407"/>
      <c r="N11" s="407"/>
      <c r="O11" s="407"/>
      <c r="P11" s="407"/>
      <c r="Q11" s="407"/>
      <c r="R11" s="407"/>
      <c r="S11" s="407"/>
      <c r="T11" s="407"/>
      <c r="U11" s="407"/>
      <c r="V11" s="407"/>
      <c r="W11" s="407"/>
      <c r="X11" s="407"/>
    </row>
    <row r="12" spans="1:24" x14ac:dyDescent="0.3">
      <c r="A12" s="407"/>
      <c r="B12" s="407"/>
      <c r="C12" s="407"/>
      <c r="D12" s="407"/>
      <c r="E12" s="407"/>
      <c r="F12" s="407"/>
      <c r="G12" s="407"/>
      <c r="H12" s="407"/>
      <c r="I12" s="407"/>
      <c r="J12" s="407"/>
      <c r="K12" s="407"/>
      <c r="L12" s="407"/>
      <c r="M12" s="407"/>
      <c r="N12" s="407"/>
      <c r="O12" s="407"/>
      <c r="P12" s="407"/>
      <c r="Q12" s="407"/>
      <c r="R12" s="407"/>
      <c r="S12" s="407"/>
      <c r="T12" s="407"/>
      <c r="U12" s="407"/>
      <c r="V12" s="407"/>
      <c r="W12" s="407"/>
      <c r="X12" s="407"/>
    </row>
    <row r="13" spans="1:24" x14ac:dyDescent="0.3">
      <c r="A13" s="407"/>
      <c r="B13" s="407"/>
      <c r="C13" s="407"/>
      <c r="D13" s="407"/>
      <c r="E13" s="407"/>
      <c r="F13" s="407"/>
      <c r="G13" s="407"/>
      <c r="H13" s="407"/>
      <c r="I13" s="407"/>
      <c r="J13" s="407"/>
      <c r="K13" s="407"/>
      <c r="L13" s="407"/>
      <c r="M13" s="407"/>
      <c r="N13" s="407"/>
      <c r="O13" s="407"/>
      <c r="P13" s="407"/>
      <c r="Q13" s="407"/>
      <c r="R13" s="407"/>
      <c r="S13" s="407"/>
      <c r="T13" s="407"/>
      <c r="U13" s="407"/>
      <c r="V13" s="407"/>
      <c r="W13" s="407"/>
      <c r="X13" s="407"/>
    </row>
    <row r="14" spans="1:24" x14ac:dyDescent="0.3">
      <c r="A14" s="407"/>
      <c r="B14" s="407"/>
      <c r="C14" s="407"/>
      <c r="D14" s="407"/>
      <c r="E14" s="407"/>
      <c r="F14" s="407"/>
      <c r="G14" s="407"/>
      <c r="H14" s="407"/>
      <c r="I14" s="407"/>
      <c r="J14" s="407"/>
      <c r="K14" s="407"/>
      <c r="L14" s="407"/>
      <c r="M14" s="407"/>
      <c r="N14" s="407"/>
      <c r="O14" s="407"/>
      <c r="P14" s="407"/>
      <c r="Q14" s="407"/>
      <c r="R14" s="407"/>
      <c r="S14" s="407"/>
      <c r="T14" s="407"/>
      <c r="U14" s="407"/>
      <c r="V14" s="407"/>
      <c r="W14" s="407"/>
      <c r="X14" s="407"/>
    </row>
    <row r="15" spans="1:24" x14ac:dyDescent="0.3">
      <c r="A15" s="407"/>
      <c r="B15" s="407"/>
      <c r="C15" s="407"/>
      <c r="D15" s="407"/>
      <c r="E15" s="407"/>
      <c r="F15" s="407"/>
      <c r="G15" s="407"/>
      <c r="H15" s="407"/>
      <c r="I15" s="407"/>
      <c r="J15" s="407"/>
      <c r="K15" s="407"/>
      <c r="L15" s="407"/>
      <c r="M15" s="407"/>
      <c r="N15" s="407"/>
      <c r="O15" s="407"/>
      <c r="P15" s="407"/>
      <c r="Q15" s="407"/>
      <c r="R15" s="407"/>
      <c r="S15" s="407"/>
      <c r="T15" s="407"/>
      <c r="U15" s="407"/>
      <c r="V15" s="407"/>
      <c r="W15" s="407"/>
      <c r="X15" s="407"/>
    </row>
    <row r="16" spans="1:24" x14ac:dyDescent="0.3">
      <c r="A16" s="407"/>
      <c r="B16" s="407"/>
      <c r="C16" s="407"/>
      <c r="D16" s="407"/>
      <c r="E16" s="407"/>
      <c r="F16" s="407"/>
      <c r="G16" s="407"/>
      <c r="H16" s="407"/>
      <c r="I16" s="407"/>
      <c r="J16" s="407"/>
      <c r="K16" s="407"/>
      <c r="L16" s="407"/>
      <c r="M16" s="407"/>
      <c r="N16" s="407"/>
      <c r="O16" s="407"/>
      <c r="P16" s="407"/>
      <c r="Q16" s="407"/>
      <c r="R16" s="407"/>
      <c r="S16" s="407"/>
      <c r="T16" s="407"/>
      <c r="U16" s="407"/>
      <c r="V16" s="407"/>
      <c r="W16" s="407"/>
      <c r="X16" s="407"/>
    </row>
    <row r="17" spans="1:24" x14ac:dyDescent="0.3">
      <c r="A17" s="407"/>
      <c r="B17" s="407"/>
      <c r="C17" s="407"/>
      <c r="D17" s="407"/>
      <c r="E17" s="407"/>
      <c r="F17" s="407"/>
      <c r="G17" s="407"/>
      <c r="H17" s="407"/>
      <c r="I17" s="407"/>
      <c r="J17" s="407"/>
      <c r="K17" s="407"/>
      <c r="L17" s="407"/>
      <c r="M17" s="407"/>
      <c r="N17" s="407"/>
      <c r="O17" s="407"/>
      <c r="P17" s="407"/>
      <c r="Q17" s="407"/>
      <c r="R17" s="407"/>
      <c r="S17" s="407"/>
      <c r="T17" s="407"/>
      <c r="U17" s="407"/>
      <c r="V17" s="407"/>
      <c r="W17" s="407"/>
      <c r="X17" s="407"/>
    </row>
    <row r="18" spans="1:24" x14ac:dyDescent="0.3">
      <c r="A18" s="407"/>
      <c r="B18" s="407"/>
      <c r="C18" s="407"/>
      <c r="D18" s="407"/>
      <c r="E18" s="407"/>
      <c r="F18" s="407"/>
      <c r="G18" s="407"/>
      <c r="H18" s="407"/>
      <c r="I18" s="407"/>
      <c r="J18" s="407"/>
      <c r="K18" s="407"/>
      <c r="L18" s="407"/>
      <c r="M18" s="407"/>
      <c r="N18" s="407"/>
      <c r="O18" s="407"/>
      <c r="P18" s="407"/>
      <c r="Q18" s="407"/>
      <c r="R18" s="407"/>
      <c r="S18" s="407"/>
      <c r="T18" s="407"/>
      <c r="U18" s="407"/>
      <c r="V18" s="407"/>
      <c r="W18" s="407"/>
      <c r="X18" s="407"/>
    </row>
    <row r="19" spans="1:24" x14ac:dyDescent="0.3">
      <c r="A19" s="407"/>
      <c r="B19" s="407"/>
      <c r="C19" s="407"/>
      <c r="D19" s="407"/>
      <c r="E19" s="407"/>
      <c r="F19" s="407"/>
      <c r="G19" s="407"/>
      <c r="H19" s="407"/>
      <c r="I19" s="407"/>
      <c r="J19" s="407"/>
      <c r="K19" s="407"/>
      <c r="L19" s="407"/>
      <c r="M19" s="407"/>
      <c r="N19" s="407"/>
      <c r="O19" s="407"/>
      <c r="P19" s="407"/>
      <c r="Q19" s="407"/>
      <c r="R19" s="407"/>
      <c r="S19" s="407"/>
      <c r="T19" s="407"/>
      <c r="U19" s="407"/>
      <c r="V19" s="407"/>
      <c r="W19" s="407"/>
      <c r="X19" s="407"/>
    </row>
    <row r="20" spans="1:24" x14ac:dyDescent="0.3">
      <c r="A20" s="407"/>
      <c r="B20" s="407"/>
      <c r="C20" s="407"/>
      <c r="D20" s="407"/>
      <c r="E20" s="407"/>
      <c r="F20" s="407"/>
      <c r="G20" s="407"/>
      <c r="H20" s="407"/>
      <c r="I20" s="407"/>
      <c r="J20" s="407"/>
      <c r="K20" s="407"/>
      <c r="L20" s="407"/>
      <c r="M20" s="407"/>
      <c r="N20" s="407"/>
      <c r="O20" s="407"/>
      <c r="P20" s="407"/>
      <c r="Q20" s="407"/>
      <c r="R20" s="407"/>
      <c r="S20" s="407"/>
      <c r="T20" s="407"/>
      <c r="U20" s="407"/>
      <c r="V20" s="407"/>
      <c r="W20" s="407"/>
      <c r="X20" s="407"/>
    </row>
    <row r="21" spans="1:24" x14ac:dyDescent="0.3">
      <c r="A21" s="407"/>
      <c r="B21" s="407"/>
      <c r="C21" s="407"/>
      <c r="D21" s="407"/>
      <c r="E21" s="407"/>
      <c r="F21" s="407"/>
      <c r="G21" s="407"/>
      <c r="H21" s="407"/>
      <c r="I21" s="407"/>
      <c r="J21" s="407"/>
      <c r="K21" s="407"/>
      <c r="L21" s="407"/>
      <c r="M21" s="407"/>
      <c r="N21" s="407"/>
      <c r="O21" s="407"/>
      <c r="P21" s="407"/>
      <c r="Q21" s="407"/>
      <c r="R21" s="407"/>
      <c r="S21" s="407"/>
      <c r="T21" s="407"/>
      <c r="U21" s="407"/>
      <c r="V21" s="407"/>
      <c r="W21" s="407"/>
      <c r="X21" s="407"/>
    </row>
    <row r="22" spans="1:24" x14ac:dyDescent="0.3">
      <c r="A22" s="407"/>
      <c r="B22" s="407"/>
      <c r="C22" s="407"/>
      <c r="D22" s="407"/>
      <c r="E22" s="407"/>
      <c r="F22" s="407"/>
      <c r="G22" s="407"/>
      <c r="H22" s="407"/>
      <c r="I22" s="407"/>
      <c r="J22" s="407"/>
      <c r="K22" s="407"/>
      <c r="L22" s="407"/>
      <c r="M22" s="407"/>
      <c r="N22" s="407"/>
      <c r="O22" s="407"/>
      <c r="P22" s="407"/>
      <c r="Q22" s="407"/>
      <c r="R22" s="407"/>
      <c r="S22" s="407"/>
      <c r="T22" s="407"/>
      <c r="U22" s="407"/>
      <c r="V22" s="407"/>
      <c r="W22" s="407"/>
      <c r="X22" s="407"/>
    </row>
    <row r="23" spans="1:24" x14ac:dyDescent="0.3">
      <c r="A23" s="407"/>
      <c r="B23" s="407"/>
      <c r="C23" s="407"/>
      <c r="D23" s="407"/>
      <c r="E23" s="407"/>
      <c r="F23" s="407"/>
      <c r="G23" s="407"/>
      <c r="H23" s="407"/>
      <c r="I23" s="407"/>
      <c r="J23" s="407"/>
      <c r="K23" s="407"/>
      <c r="L23" s="407"/>
      <c r="M23" s="407"/>
      <c r="N23" s="407"/>
      <c r="O23" s="407"/>
      <c r="P23" s="407"/>
      <c r="Q23" s="407"/>
      <c r="R23" s="407"/>
      <c r="S23" s="407"/>
      <c r="T23" s="407"/>
      <c r="U23" s="407"/>
      <c r="V23" s="407"/>
      <c r="W23" s="407"/>
      <c r="X23" s="407"/>
    </row>
    <row r="24" spans="1:24" x14ac:dyDescent="0.3">
      <c r="A24" s="407"/>
      <c r="B24" s="407"/>
      <c r="C24" s="407"/>
      <c r="D24" s="407"/>
      <c r="E24" s="407"/>
      <c r="F24" s="407"/>
      <c r="G24" s="407"/>
      <c r="H24" s="407"/>
      <c r="I24" s="407"/>
      <c r="J24" s="407"/>
      <c r="K24" s="407"/>
      <c r="L24" s="407"/>
      <c r="M24" s="407"/>
      <c r="N24" s="407"/>
      <c r="O24" s="407"/>
      <c r="P24" s="407"/>
      <c r="Q24" s="407"/>
      <c r="R24" s="407"/>
      <c r="S24" s="407"/>
      <c r="T24" s="407"/>
      <c r="U24" s="407"/>
      <c r="V24" s="407"/>
      <c r="W24" s="407"/>
      <c r="X24" s="407"/>
    </row>
    <row r="25" spans="1:24" x14ac:dyDescent="0.3">
      <c r="A25" s="407"/>
      <c r="B25" s="407"/>
      <c r="C25" s="407"/>
      <c r="D25" s="407"/>
      <c r="E25" s="407"/>
      <c r="F25" s="407"/>
      <c r="G25" s="407"/>
      <c r="H25" s="407"/>
      <c r="I25" s="407"/>
      <c r="J25" s="407"/>
      <c r="K25" s="407"/>
      <c r="L25" s="407"/>
      <c r="M25" s="407"/>
      <c r="N25" s="407"/>
      <c r="O25" s="407"/>
      <c r="P25" s="407"/>
      <c r="Q25" s="407"/>
      <c r="R25" s="407"/>
      <c r="S25" s="407"/>
      <c r="T25" s="407"/>
      <c r="U25" s="407"/>
      <c r="V25" s="407"/>
      <c r="W25" s="407"/>
      <c r="X25" s="407"/>
    </row>
    <row r="26" spans="1:24" x14ac:dyDescent="0.3">
      <c r="A26" s="407"/>
      <c r="B26" s="407"/>
      <c r="C26" s="407"/>
      <c r="D26" s="407"/>
      <c r="E26" s="407"/>
      <c r="F26" s="407"/>
      <c r="G26" s="407"/>
      <c r="H26" s="407"/>
      <c r="I26" s="407"/>
      <c r="J26" s="407"/>
      <c r="K26" s="407"/>
      <c r="L26" s="407"/>
      <c r="M26" s="407"/>
      <c r="N26" s="407"/>
      <c r="O26" s="407"/>
      <c r="P26" s="407"/>
      <c r="Q26" s="407"/>
      <c r="R26" s="407"/>
      <c r="S26" s="407"/>
      <c r="T26" s="407"/>
      <c r="U26" s="407"/>
      <c r="V26" s="407"/>
      <c r="W26" s="407"/>
      <c r="X26" s="407"/>
    </row>
    <row r="27" spans="1:24" x14ac:dyDescent="0.3">
      <c r="A27" s="407"/>
      <c r="B27" s="407"/>
      <c r="C27" s="407"/>
      <c r="D27" s="407"/>
      <c r="E27" s="407"/>
      <c r="F27" s="407"/>
      <c r="G27" s="407"/>
      <c r="H27" s="407"/>
      <c r="I27" s="407"/>
      <c r="J27" s="407"/>
      <c r="K27" s="407"/>
      <c r="L27" s="407"/>
      <c r="M27" s="407"/>
      <c r="N27" s="407"/>
      <c r="O27" s="407"/>
      <c r="P27" s="407"/>
      <c r="Q27" s="407"/>
      <c r="R27" s="407"/>
      <c r="S27" s="407"/>
      <c r="T27" s="407"/>
      <c r="U27" s="407"/>
      <c r="V27" s="407"/>
      <c r="W27" s="407"/>
      <c r="X27" s="407"/>
    </row>
    <row r="28" spans="1:24" x14ac:dyDescent="0.3">
      <c r="A28" s="407"/>
      <c r="B28" s="407"/>
      <c r="C28" s="407"/>
      <c r="D28" s="407"/>
      <c r="E28" s="407"/>
      <c r="F28" s="407"/>
      <c r="G28" s="407"/>
      <c r="H28" s="407"/>
      <c r="I28" s="407"/>
      <c r="J28" s="407"/>
      <c r="K28" s="407"/>
      <c r="L28" s="407"/>
      <c r="M28" s="407"/>
      <c r="N28" s="407"/>
      <c r="O28" s="407"/>
      <c r="P28" s="407"/>
      <c r="Q28" s="407"/>
      <c r="R28" s="407"/>
      <c r="S28" s="407"/>
      <c r="T28" s="407"/>
      <c r="U28" s="407"/>
      <c r="V28" s="407"/>
      <c r="W28" s="407"/>
      <c r="X28" s="407"/>
    </row>
    <row r="29" spans="1:24" x14ac:dyDescent="0.3">
      <c r="A29" s="407"/>
      <c r="B29" s="407"/>
      <c r="C29" s="407"/>
      <c r="D29" s="407"/>
      <c r="E29" s="407"/>
      <c r="F29" s="407"/>
      <c r="G29" s="407"/>
      <c r="H29" s="407"/>
      <c r="I29" s="407"/>
      <c r="J29" s="407"/>
      <c r="K29" s="407"/>
      <c r="L29" s="407"/>
      <c r="M29" s="407"/>
      <c r="N29" s="407"/>
      <c r="O29" s="407"/>
      <c r="P29" s="407"/>
      <c r="Q29" s="407"/>
      <c r="R29" s="407"/>
      <c r="S29" s="407"/>
      <c r="T29" s="407"/>
      <c r="U29" s="407"/>
      <c r="V29" s="407"/>
      <c r="W29" s="407"/>
      <c r="X29" s="407"/>
    </row>
    <row r="30" spans="1:24" x14ac:dyDescent="0.3">
      <c r="A30" s="407"/>
      <c r="B30" s="407"/>
      <c r="C30" s="407"/>
      <c r="D30" s="407"/>
      <c r="E30" s="407"/>
      <c r="F30" s="407"/>
      <c r="G30" s="407"/>
      <c r="H30" s="407"/>
      <c r="I30" s="407"/>
      <c r="J30" s="407"/>
      <c r="K30" s="407"/>
      <c r="L30" s="407"/>
      <c r="M30" s="407"/>
      <c r="N30" s="407"/>
      <c r="O30" s="407"/>
      <c r="P30" s="407"/>
      <c r="Q30" s="407"/>
      <c r="R30" s="407"/>
      <c r="S30" s="407"/>
      <c r="T30" s="407"/>
      <c r="U30" s="407"/>
      <c r="V30" s="407"/>
      <c r="W30" s="407"/>
      <c r="X30" s="407"/>
    </row>
    <row r="31" spans="1:24" x14ac:dyDescent="0.3">
      <c r="A31" s="407"/>
      <c r="B31" s="407"/>
      <c r="C31" s="407"/>
      <c r="D31" s="407"/>
      <c r="E31" s="407"/>
      <c r="F31" s="407"/>
      <c r="G31" s="407"/>
      <c r="H31" s="407"/>
      <c r="I31" s="407"/>
      <c r="J31" s="407"/>
      <c r="K31" s="407"/>
      <c r="L31" s="407"/>
      <c r="M31" s="407"/>
      <c r="N31" s="407"/>
      <c r="O31" s="407"/>
      <c r="P31" s="407"/>
      <c r="Q31" s="407"/>
      <c r="R31" s="407"/>
      <c r="S31" s="407"/>
      <c r="T31" s="407"/>
      <c r="U31" s="407"/>
      <c r="V31" s="407"/>
      <c r="W31" s="407"/>
      <c r="X31" s="407"/>
    </row>
    <row r="32" spans="1:24" x14ac:dyDescent="0.3">
      <c r="A32" s="407"/>
      <c r="B32" s="407"/>
      <c r="C32" s="407"/>
      <c r="D32" s="407"/>
      <c r="E32" s="407"/>
      <c r="F32" s="407"/>
      <c r="G32" s="407"/>
      <c r="H32" s="407"/>
      <c r="I32" s="407"/>
      <c r="J32" s="407"/>
      <c r="K32" s="407"/>
      <c r="L32" s="407"/>
      <c r="M32" s="407"/>
      <c r="N32" s="407"/>
      <c r="O32" s="407"/>
      <c r="P32" s="407"/>
      <c r="Q32" s="407"/>
      <c r="R32" s="407"/>
      <c r="S32" s="407"/>
      <c r="T32" s="407"/>
      <c r="U32" s="407"/>
      <c r="V32" s="407"/>
      <c r="W32" s="407"/>
      <c r="X32" s="407"/>
    </row>
    <row r="33" spans="1:24" x14ac:dyDescent="0.3">
      <c r="A33" s="407"/>
      <c r="B33" s="407"/>
      <c r="C33" s="407"/>
      <c r="D33" s="407"/>
      <c r="E33" s="407"/>
      <c r="F33" s="407"/>
      <c r="G33" s="407"/>
      <c r="H33" s="407"/>
      <c r="I33" s="407"/>
      <c r="J33" s="407"/>
      <c r="K33" s="407"/>
      <c r="L33" s="407"/>
      <c r="M33" s="407"/>
      <c r="N33" s="407"/>
      <c r="O33" s="407"/>
      <c r="P33" s="407"/>
      <c r="Q33" s="407"/>
      <c r="R33" s="407"/>
      <c r="S33" s="407"/>
      <c r="T33" s="407"/>
      <c r="U33" s="407"/>
      <c r="V33" s="407"/>
      <c r="W33" s="407"/>
      <c r="X33" s="407"/>
    </row>
    <row r="34" spans="1:24" x14ac:dyDescent="0.3">
      <c r="A34" s="407"/>
      <c r="B34" s="407"/>
      <c r="C34" s="407"/>
      <c r="D34" s="407"/>
      <c r="E34" s="407"/>
      <c r="F34" s="407"/>
      <c r="G34" s="407"/>
      <c r="H34" s="407"/>
      <c r="I34" s="407"/>
      <c r="J34" s="407"/>
      <c r="K34" s="407"/>
      <c r="L34" s="407"/>
      <c r="M34" s="407"/>
      <c r="N34" s="407"/>
      <c r="O34" s="407"/>
      <c r="P34" s="407"/>
      <c r="Q34" s="407"/>
      <c r="R34" s="407"/>
      <c r="S34" s="407"/>
      <c r="T34" s="407"/>
      <c r="U34" s="407"/>
      <c r="V34" s="407"/>
      <c r="W34" s="407"/>
      <c r="X34" s="407"/>
    </row>
    <row r="35" spans="1:24" x14ac:dyDescent="0.3">
      <c r="A35" s="407"/>
      <c r="B35" s="407"/>
      <c r="C35" s="407"/>
      <c r="D35" s="407"/>
      <c r="E35" s="407"/>
      <c r="F35" s="407"/>
      <c r="G35" s="407"/>
      <c r="H35" s="407"/>
      <c r="I35" s="407"/>
      <c r="J35" s="407"/>
      <c r="K35" s="407"/>
      <c r="L35" s="407"/>
      <c r="M35" s="407"/>
      <c r="N35" s="407"/>
      <c r="O35" s="407"/>
      <c r="P35" s="407"/>
      <c r="Q35" s="407"/>
      <c r="R35" s="407"/>
      <c r="S35" s="407"/>
      <c r="T35" s="407"/>
      <c r="U35" s="407"/>
      <c r="V35" s="407"/>
      <c r="W35" s="407"/>
      <c r="X35" s="407"/>
    </row>
    <row r="36" spans="1:24" x14ac:dyDescent="0.3">
      <c r="A36" s="407"/>
      <c r="B36" s="407"/>
      <c r="C36" s="407"/>
      <c r="D36" s="407"/>
      <c r="E36" s="407"/>
      <c r="F36" s="407"/>
      <c r="G36" s="407"/>
      <c r="H36" s="407"/>
      <c r="I36" s="407"/>
      <c r="J36" s="407"/>
      <c r="K36" s="407"/>
      <c r="L36" s="407"/>
      <c r="M36" s="407"/>
      <c r="N36" s="407"/>
      <c r="O36" s="407"/>
      <c r="P36" s="407"/>
      <c r="Q36" s="407"/>
      <c r="R36" s="407"/>
      <c r="S36" s="407"/>
      <c r="T36" s="407"/>
      <c r="U36" s="407"/>
      <c r="V36" s="407"/>
      <c r="W36" s="407"/>
      <c r="X36" s="407"/>
    </row>
    <row r="37" spans="1:24" x14ac:dyDescent="0.3">
      <c r="A37" s="407"/>
      <c r="B37" s="407"/>
      <c r="C37" s="407"/>
      <c r="D37" s="407"/>
      <c r="E37" s="407"/>
      <c r="F37" s="407"/>
      <c r="G37" s="407"/>
      <c r="H37" s="407"/>
      <c r="I37" s="407"/>
      <c r="J37" s="407"/>
      <c r="K37" s="407"/>
      <c r="L37" s="407"/>
      <c r="M37" s="407"/>
      <c r="N37" s="407"/>
      <c r="O37" s="407"/>
      <c r="P37" s="407"/>
      <c r="Q37" s="407"/>
      <c r="R37" s="407"/>
      <c r="S37" s="407"/>
      <c r="T37" s="407"/>
      <c r="U37" s="407"/>
      <c r="V37" s="407"/>
      <c r="W37" s="407"/>
      <c r="X37" s="407"/>
    </row>
    <row r="38" spans="1:24" x14ac:dyDescent="0.3">
      <c r="A38" s="407"/>
      <c r="B38" s="407"/>
      <c r="C38" s="407"/>
      <c r="D38" s="407"/>
      <c r="E38" s="407"/>
      <c r="F38" s="407"/>
      <c r="G38" s="407"/>
      <c r="H38" s="407"/>
      <c r="I38" s="407"/>
      <c r="J38" s="407"/>
      <c r="K38" s="407"/>
      <c r="L38" s="407"/>
      <c r="M38" s="407"/>
      <c r="N38" s="407"/>
      <c r="O38" s="407"/>
      <c r="P38" s="407"/>
      <c r="Q38" s="407"/>
      <c r="R38" s="407"/>
      <c r="S38" s="407"/>
      <c r="T38" s="407"/>
      <c r="U38" s="407"/>
      <c r="V38" s="407"/>
      <c r="W38" s="407"/>
      <c r="X38" s="407"/>
    </row>
    <row r="39" spans="1:24" x14ac:dyDescent="0.3">
      <c r="A39" s="407"/>
      <c r="B39" s="407"/>
      <c r="C39" s="407"/>
      <c r="D39" s="407"/>
      <c r="E39" s="407"/>
      <c r="F39" s="407"/>
      <c r="G39" s="407"/>
      <c r="H39" s="407"/>
      <c r="I39" s="407"/>
      <c r="J39" s="407"/>
      <c r="K39" s="407"/>
      <c r="L39" s="407"/>
      <c r="M39" s="407"/>
      <c r="N39" s="407"/>
      <c r="O39" s="407"/>
      <c r="P39" s="407"/>
      <c r="Q39" s="407"/>
      <c r="R39" s="407"/>
      <c r="S39" s="407"/>
      <c r="T39" s="407"/>
      <c r="U39" s="407"/>
      <c r="V39" s="407"/>
      <c r="W39" s="407"/>
      <c r="X39" s="407"/>
    </row>
    <row r="40" spans="1:24" x14ac:dyDescent="0.3">
      <c r="A40" s="407"/>
      <c r="B40" s="407"/>
      <c r="C40" s="407"/>
      <c r="D40" s="407"/>
      <c r="E40" s="407"/>
      <c r="F40" s="407"/>
      <c r="G40" s="407"/>
      <c r="H40" s="407"/>
      <c r="I40" s="407"/>
      <c r="J40" s="407"/>
      <c r="K40" s="407"/>
      <c r="L40" s="407"/>
      <c r="M40" s="407"/>
      <c r="N40" s="407"/>
      <c r="O40" s="407"/>
      <c r="P40" s="407"/>
      <c r="Q40" s="407"/>
      <c r="R40" s="407"/>
      <c r="S40" s="407"/>
      <c r="T40" s="407"/>
      <c r="U40" s="407"/>
      <c r="V40" s="407"/>
      <c r="W40" s="407"/>
      <c r="X40" s="407"/>
    </row>
    <row r="41" spans="1:24" x14ac:dyDescent="0.3">
      <c r="A41" s="407"/>
      <c r="B41" s="407"/>
      <c r="C41" s="407"/>
      <c r="D41" s="407"/>
      <c r="E41" s="407"/>
      <c r="F41" s="407"/>
      <c r="G41" s="407"/>
      <c r="H41" s="407"/>
      <c r="I41" s="407"/>
      <c r="J41" s="407"/>
      <c r="K41" s="407"/>
      <c r="L41" s="407"/>
      <c r="M41" s="407"/>
      <c r="N41" s="407"/>
      <c r="O41" s="407"/>
      <c r="P41" s="407"/>
      <c r="Q41" s="407"/>
      <c r="R41" s="407"/>
      <c r="S41" s="407"/>
      <c r="T41" s="407"/>
      <c r="U41" s="407"/>
      <c r="V41" s="407"/>
      <c r="W41" s="407"/>
      <c r="X41" s="407"/>
    </row>
    <row r="42" spans="1:24" x14ac:dyDescent="0.3">
      <c r="A42" s="407"/>
      <c r="B42" s="407"/>
      <c r="C42" s="407"/>
      <c r="D42" s="407"/>
      <c r="E42" s="407"/>
      <c r="F42" s="407"/>
      <c r="G42" s="407"/>
      <c r="H42" s="407"/>
      <c r="I42" s="407"/>
      <c r="J42" s="407"/>
      <c r="K42" s="407"/>
      <c r="L42" s="407"/>
      <c r="M42" s="407"/>
      <c r="N42" s="407"/>
      <c r="O42" s="407"/>
      <c r="P42" s="407"/>
      <c r="Q42" s="407"/>
      <c r="R42" s="407"/>
      <c r="S42" s="407"/>
      <c r="T42" s="407"/>
      <c r="U42" s="407"/>
      <c r="V42" s="407"/>
      <c r="W42" s="407"/>
      <c r="X42" s="407"/>
    </row>
    <row r="43" spans="1:24" x14ac:dyDescent="0.3">
      <c r="A43" s="407"/>
      <c r="B43" s="407"/>
      <c r="C43" s="407"/>
      <c r="D43" s="407"/>
      <c r="E43" s="407"/>
      <c r="F43" s="407"/>
      <c r="G43" s="407"/>
      <c r="H43" s="407"/>
      <c r="I43" s="407"/>
      <c r="J43" s="407"/>
      <c r="K43" s="407"/>
      <c r="L43" s="407"/>
      <c r="M43" s="407"/>
      <c r="N43" s="407"/>
      <c r="O43" s="407"/>
      <c r="P43" s="407"/>
      <c r="Q43" s="407"/>
      <c r="R43" s="407"/>
      <c r="S43" s="407"/>
      <c r="T43" s="407"/>
      <c r="U43" s="407"/>
      <c r="V43" s="407"/>
      <c r="W43" s="407"/>
      <c r="X43" s="407"/>
    </row>
    <row r="44" spans="1:24" x14ac:dyDescent="0.3">
      <c r="A44" s="407"/>
      <c r="B44" s="407"/>
      <c r="C44" s="407"/>
      <c r="D44" s="407"/>
      <c r="E44" s="407"/>
      <c r="F44" s="407"/>
      <c r="G44" s="407"/>
      <c r="H44" s="407"/>
      <c r="I44" s="407"/>
      <c r="J44" s="407"/>
      <c r="K44" s="407"/>
      <c r="L44" s="407"/>
      <c r="M44" s="407"/>
      <c r="N44" s="407"/>
      <c r="O44" s="407"/>
      <c r="P44" s="407"/>
      <c r="Q44" s="407"/>
      <c r="R44" s="407"/>
      <c r="S44" s="407"/>
      <c r="T44" s="407"/>
      <c r="U44" s="407"/>
      <c r="V44" s="407"/>
      <c r="W44" s="407"/>
      <c r="X44" s="407"/>
    </row>
    <row r="45" spans="1:24" x14ac:dyDescent="0.3">
      <c r="A45" s="407"/>
      <c r="B45" s="407"/>
      <c r="C45" s="407"/>
      <c r="D45" s="407"/>
      <c r="E45" s="407"/>
      <c r="F45" s="407"/>
      <c r="G45" s="407"/>
      <c r="H45" s="407"/>
      <c r="I45" s="407"/>
      <c r="J45" s="407"/>
      <c r="K45" s="407"/>
      <c r="L45" s="407"/>
      <c r="M45" s="407"/>
      <c r="N45" s="407"/>
      <c r="O45" s="407"/>
      <c r="P45" s="407"/>
      <c r="Q45" s="407"/>
      <c r="R45" s="407"/>
      <c r="S45" s="407"/>
      <c r="T45" s="407"/>
      <c r="U45" s="407"/>
      <c r="V45" s="407"/>
      <c r="W45" s="407"/>
      <c r="X45" s="407"/>
    </row>
    <row r="46" spans="1:24" x14ac:dyDescent="0.3">
      <c r="A46" s="407"/>
      <c r="B46" s="407"/>
      <c r="C46" s="407"/>
      <c r="D46" s="407"/>
      <c r="E46" s="407"/>
      <c r="F46" s="407"/>
      <c r="G46" s="407"/>
      <c r="H46" s="407"/>
      <c r="I46" s="407"/>
      <c r="J46" s="407"/>
      <c r="K46" s="407"/>
      <c r="L46" s="407"/>
      <c r="M46" s="407"/>
      <c r="N46" s="407"/>
      <c r="O46" s="407"/>
      <c r="P46" s="407"/>
      <c r="Q46" s="407"/>
      <c r="R46" s="407"/>
      <c r="S46" s="407"/>
      <c r="T46" s="407"/>
      <c r="U46" s="407"/>
      <c r="V46" s="407"/>
      <c r="W46" s="407"/>
      <c r="X46" s="407"/>
    </row>
    <row r="47" spans="1:24" x14ac:dyDescent="0.3">
      <c r="A47" s="407"/>
      <c r="B47" s="407"/>
      <c r="C47" s="407"/>
      <c r="D47" s="407"/>
      <c r="E47" s="407"/>
      <c r="F47" s="407"/>
      <c r="G47" s="407"/>
      <c r="H47" s="407"/>
      <c r="I47" s="407"/>
      <c r="J47" s="407"/>
      <c r="K47" s="407"/>
      <c r="L47" s="407"/>
      <c r="M47" s="407"/>
      <c r="N47" s="407"/>
      <c r="O47" s="407"/>
      <c r="P47" s="407"/>
      <c r="Q47" s="407"/>
      <c r="R47" s="407"/>
      <c r="S47" s="407"/>
      <c r="T47" s="407"/>
      <c r="U47" s="407"/>
      <c r="V47" s="407"/>
      <c r="W47" s="407"/>
      <c r="X47" s="407"/>
    </row>
    <row r="48" spans="1:24" x14ac:dyDescent="0.3">
      <c r="A48" s="407"/>
      <c r="B48" s="407"/>
      <c r="C48" s="407"/>
      <c r="D48" s="407"/>
      <c r="E48" s="407"/>
      <c r="F48" s="407"/>
      <c r="G48" s="407"/>
      <c r="H48" s="407"/>
      <c r="I48" s="407"/>
      <c r="J48" s="407"/>
      <c r="K48" s="407"/>
      <c r="L48" s="407"/>
      <c r="M48" s="407"/>
      <c r="N48" s="407"/>
      <c r="O48" s="407"/>
      <c r="P48" s="407"/>
      <c r="Q48" s="407"/>
      <c r="R48" s="407"/>
      <c r="S48" s="407"/>
      <c r="T48" s="407"/>
      <c r="U48" s="407"/>
      <c r="V48" s="407"/>
      <c r="W48" s="407"/>
      <c r="X48" s="407"/>
    </row>
    <row r="49" spans="1:24" x14ac:dyDescent="0.3">
      <c r="A49" s="407"/>
      <c r="B49" s="407"/>
      <c r="C49" s="407"/>
      <c r="D49" s="407"/>
      <c r="E49" s="407"/>
      <c r="F49" s="407"/>
      <c r="G49" s="407"/>
      <c r="H49" s="407"/>
      <c r="I49" s="407"/>
      <c r="J49" s="407"/>
      <c r="K49" s="407"/>
      <c r="L49" s="407"/>
      <c r="M49" s="407"/>
      <c r="N49" s="407"/>
      <c r="O49" s="407"/>
      <c r="P49" s="407"/>
      <c r="Q49" s="407"/>
      <c r="R49" s="407"/>
      <c r="S49" s="407"/>
      <c r="T49" s="407"/>
      <c r="U49" s="407"/>
      <c r="V49" s="407"/>
      <c r="W49" s="407"/>
      <c r="X49" s="407"/>
    </row>
    <row r="50" spans="1:24" x14ac:dyDescent="0.3">
      <c r="A50" s="407"/>
      <c r="B50" s="407"/>
      <c r="C50" s="407"/>
      <c r="D50" s="407"/>
      <c r="E50" s="407"/>
      <c r="F50" s="407"/>
      <c r="G50" s="407"/>
      <c r="H50" s="407"/>
      <c r="I50" s="407"/>
      <c r="J50" s="407"/>
      <c r="K50" s="407"/>
      <c r="L50" s="407"/>
      <c r="M50" s="407"/>
      <c r="N50" s="407"/>
      <c r="O50" s="407"/>
      <c r="P50" s="407"/>
      <c r="Q50" s="407"/>
      <c r="R50" s="407"/>
      <c r="S50" s="407"/>
      <c r="T50" s="407"/>
      <c r="U50" s="407"/>
      <c r="V50" s="407"/>
      <c r="W50" s="407"/>
      <c r="X50" s="407"/>
    </row>
    <row r="51" spans="1:24" x14ac:dyDescent="0.3">
      <c r="A51" s="407"/>
      <c r="B51" s="407"/>
      <c r="C51" s="407"/>
      <c r="D51" s="407"/>
      <c r="E51" s="407"/>
      <c r="F51" s="407"/>
      <c r="G51" s="407"/>
      <c r="H51" s="407"/>
      <c r="I51" s="407"/>
      <c r="J51" s="407"/>
      <c r="K51" s="407"/>
      <c r="L51" s="407"/>
      <c r="M51" s="407"/>
      <c r="N51" s="407"/>
      <c r="O51" s="407"/>
      <c r="P51" s="407"/>
      <c r="Q51" s="407"/>
      <c r="R51" s="407"/>
      <c r="S51" s="407"/>
      <c r="T51" s="407"/>
      <c r="U51" s="407"/>
      <c r="V51" s="407"/>
      <c r="W51" s="407"/>
      <c r="X51" s="407"/>
    </row>
    <row r="52" spans="1:24" x14ac:dyDescent="0.3">
      <c r="A52" s="407"/>
      <c r="B52" s="407"/>
      <c r="C52" s="407"/>
      <c r="D52" s="407"/>
      <c r="E52" s="407"/>
      <c r="F52" s="407"/>
      <c r="G52" s="407"/>
      <c r="H52" s="407"/>
      <c r="I52" s="407"/>
      <c r="J52" s="407"/>
      <c r="K52" s="407"/>
      <c r="L52" s="407"/>
      <c r="M52" s="407"/>
      <c r="N52" s="407"/>
      <c r="O52" s="407"/>
      <c r="P52" s="407"/>
      <c r="Q52" s="407"/>
      <c r="R52" s="407"/>
      <c r="S52" s="407"/>
      <c r="T52" s="407"/>
      <c r="U52" s="407"/>
      <c r="V52" s="407"/>
      <c r="W52" s="407"/>
      <c r="X52" s="407"/>
    </row>
    <row r="53" spans="1:24" x14ac:dyDescent="0.3">
      <c r="A53" s="407"/>
      <c r="B53" s="407"/>
      <c r="C53" s="407"/>
      <c r="D53" s="407"/>
      <c r="E53" s="407"/>
      <c r="F53" s="407"/>
      <c r="G53" s="407"/>
      <c r="H53" s="407"/>
      <c r="I53" s="407"/>
      <c r="J53" s="407"/>
      <c r="K53" s="407"/>
      <c r="L53" s="407"/>
      <c r="M53" s="407"/>
      <c r="N53" s="407"/>
      <c r="O53" s="407"/>
      <c r="P53" s="407"/>
      <c r="Q53" s="407"/>
      <c r="R53" s="407"/>
      <c r="S53" s="407"/>
      <c r="T53" s="407"/>
      <c r="U53" s="407"/>
      <c r="V53" s="407"/>
      <c r="W53" s="407"/>
      <c r="X53" s="407"/>
    </row>
    <row r="55" spans="1:24" x14ac:dyDescent="0.3">
      <c r="A55" t="s">
        <v>87</v>
      </c>
    </row>
    <row r="57" spans="1:24" x14ac:dyDescent="0.3">
      <c r="A57" s="407" t="s">
        <v>77</v>
      </c>
      <c r="B57" s="407"/>
      <c r="C57" s="407" t="s">
        <v>88</v>
      </c>
      <c r="D57" s="407"/>
      <c r="E57" s="407"/>
      <c r="F57" s="407"/>
      <c r="G57" s="407"/>
      <c r="H57" s="342" t="s">
        <v>86</v>
      </c>
      <c r="I57" s="342"/>
    </row>
    <row r="58" spans="1:24" x14ac:dyDescent="0.3">
      <c r="A58" s="407"/>
      <c r="B58" s="407"/>
      <c r="C58" s="407"/>
      <c r="D58" s="407"/>
      <c r="E58" s="407"/>
      <c r="F58" s="407"/>
      <c r="G58" s="407"/>
      <c r="H58" s="342"/>
      <c r="I58" s="342"/>
    </row>
    <row r="59" spans="1:24" x14ac:dyDescent="0.3">
      <c r="A59" s="407"/>
      <c r="B59" s="407"/>
      <c r="C59" s="407"/>
      <c r="D59" s="407"/>
      <c r="E59" s="407"/>
      <c r="F59" s="407"/>
      <c r="G59" s="407"/>
      <c r="H59" s="407"/>
      <c r="I59" s="407"/>
    </row>
    <row r="60" spans="1:24" x14ac:dyDescent="0.3">
      <c r="A60" s="407"/>
      <c r="B60" s="407"/>
      <c r="C60" s="407"/>
      <c r="D60" s="407"/>
      <c r="E60" s="407"/>
      <c r="F60" s="407"/>
      <c r="G60" s="407"/>
      <c r="H60" s="407"/>
      <c r="I60" s="407"/>
    </row>
    <row r="61" spans="1:24" x14ac:dyDescent="0.3">
      <c r="A61" s="407"/>
      <c r="B61" s="407"/>
      <c r="C61" s="407"/>
      <c r="D61" s="407"/>
      <c r="E61" s="407"/>
      <c r="F61" s="407"/>
      <c r="G61" s="407"/>
      <c r="H61" s="407"/>
      <c r="I61" s="407"/>
    </row>
  </sheetData>
  <mergeCells count="298">
    <mergeCell ref="A60:B60"/>
    <mergeCell ref="C60:G60"/>
    <mergeCell ref="H60:I60"/>
    <mergeCell ref="A61:B61"/>
    <mergeCell ref="C61:G61"/>
    <mergeCell ref="H61:I61"/>
    <mergeCell ref="A57:B58"/>
    <mergeCell ref="C57:G58"/>
    <mergeCell ref="H57:I58"/>
    <mergeCell ref="A59:B59"/>
    <mergeCell ref="C59:G59"/>
    <mergeCell ref="H59:I59"/>
    <mergeCell ref="M52:N53"/>
    <mergeCell ref="O52:P53"/>
    <mergeCell ref="Q52:R53"/>
    <mergeCell ref="S52:T53"/>
    <mergeCell ref="U52:V53"/>
    <mergeCell ref="W52:X53"/>
    <mergeCell ref="O50:P51"/>
    <mergeCell ref="Q50:R51"/>
    <mergeCell ref="S50:T51"/>
    <mergeCell ref="U50:V51"/>
    <mergeCell ref="W50:X51"/>
    <mergeCell ref="M50:N51"/>
    <mergeCell ref="A52:B53"/>
    <mergeCell ref="C52:F53"/>
    <mergeCell ref="G52:H53"/>
    <mergeCell ref="I52:J53"/>
    <mergeCell ref="K52:L53"/>
    <mergeCell ref="A50:B51"/>
    <mergeCell ref="C50:F51"/>
    <mergeCell ref="G50:H51"/>
    <mergeCell ref="I50:J51"/>
    <mergeCell ref="K50:L51"/>
    <mergeCell ref="M48:N49"/>
    <mergeCell ref="O48:P49"/>
    <mergeCell ref="Q48:R49"/>
    <mergeCell ref="S48:T49"/>
    <mergeCell ref="U48:V49"/>
    <mergeCell ref="W48:X49"/>
    <mergeCell ref="O46:P47"/>
    <mergeCell ref="Q46:R47"/>
    <mergeCell ref="S46:T47"/>
    <mergeCell ref="U46:V47"/>
    <mergeCell ref="W46:X47"/>
    <mergeCell ref="M46:N47"/>
    <mergeCell ref="A48:B49"/>
    <mergeCell ref="C48:F49"/>
    <mergeCell ref="G48:H49"/>
    <mergeCell ref="I48:J49"/>
    <mergeCell ref="K48:L49"/>
    <mergeCell ref="A46:B47"/>
    <mergeCell ref="C46:F47"/>
    <mergeCell ref="G46:H47"/>
    <mergeCell ref="I46:J47"/>
    <mergeCell ref="K46:L47"/>
    <mergeCell ref="M44:N45"/>
    <mergeCell ref="O44:P45"/>
    <mergeCell ref="Q44:R45"/>
    <mergeCell ref="S44:T45"/>
    <mergeCell ref="U44:V45"/>
    <mergeCell ref="W44:X45"/>
    <mergeCell ref="O42:P43"/>
    <mergeCell ref="Q42:R43"/>
    <mergeCell ref="S42:T43"/>
    <mergeCell ref="U42:V43"/>
    <mergeCell ref="W42:X43"/>
    <mergeCell ref="M42:N43"/>
    <mergeCell ref="A44:B45"/>
    <mergeCell ref="C44:F45"/>
    <mergeCell ref="G44:H45"/>
    <mergeCell ref="I44:J45"/>
    <mergeCell ref="K44:L45"/>
    <mergeCell ref="A42:B43"/>
    <mergeCell ref="C42:F43"/>
    <mergeCell ref="G42:H43"/>
    <mergeCell ref="I42:J43"/>
    <mergeCell ref="K42:L43"/>
    <mergeCell ref="M40:N41"/>
    <mergeCell ref="O40:P41"/>
    <mergeCell ref="Q40:R41"/>
    <mergeCell ref="S40:T41"/>
    <mergeCell ref="U40:V41"/>
    <mergeCell ref="W40:X41"/>
    <mergeCell ref="O38:P39"/>
    <mergeCell ref="Q38:R39"/>
    <mergeCell ref="S38:T39"/>
    <mergeCell ref="U38:V39"/>
    <mergeCell ref="W38:X39"/>
    <mergeCell ref="M38:N39"/>
    <mergeCell ref="A40:B41"/>
    <mergeCell ref="C40:F41"/>
    <mergeCell ref="G40:H41"/>
    <mergeCell ref="I40:J41"/>
    <mergeCell ref="K40:L41"/>
    <mergeCell ref="A38:B39"/>
    <mergeCell ref="C38:F39"/>
    <mergeCell ref="G38:H39"/>
    <mergeCell ref="I38:J39"/>
    <mergeCell ref="K38:L39"/>
    <mergeCell ref="M36:N37"/>
    <mergeCell ref="O36:P37"/>
    <mergeCell ref="Q36:R37"/>
    <mergeCell ref="S36:T37"/>
    <mergeCell ref="U36:V37"/>
    <mergeCell ref="W36:X37"/>
    <mergeCell ref="O34:P35"/>
    <mergeCell ref="Q34:R35"/>
    <mergeCell ref="S34:T35"/>
    <mergeCell ref="U34:V35"/>
    <mergeCell ref="W34:X35"/>
    <mergeCell ref="M34:N35"/>
    <mergeCell ref="A36:B37"/>
    <mergeCell ref="C36:F37"/>
    <mergeCell ref="G36:H37"/>
    <mergeCell ref="I36:J37"/>
    <mergeCell ref="K36:L37"/>
    <mergeCell ref="A34:B35"/>
    <mergeCell ref="C34:F35"/>
    <mergeCell ref="G34:H35"/>
    <mergeCell ref="I34:J35"/>
    <mergeCell ref="K34:L35"/>
    <mergeCell ref="M32:N33"/>
    <mergeCell ref="O32:P33"/>
    <mergeCell ref="Q32:R33"/>
    <mergeCell ref="S32:T33"/>
    <mergeCell ref="U32:V33"/>
    <mergeCell ref="W32:X33"/>
    <mergeCell ref="O30:P31"/>
    <mergeCell ref="Q30:R31"/>
    <mergeCell ref="S30:T31"/>
    <mergeCell ref="U30:V31"/>
    <mergeCell ref="W30:X31"/>
    <mergeCell ref="M30:N31"/>
    <mergeCell ref="A32:B33"/>
    <mergeCell ref="C32:F33"/>
    <mergeCell ref="G32:H33"/>
    <mergeCell ref="I32:J33"/>
    <mergeCell ref="K32:L33"/>
    <mergeCell ref="A30:B31"/>
    <mergeCell ref="C30:F31"/>
    <mergeCell ref="G30:H31"/>
    <mergeCell ref="I30:J31"/>
    <mergeCell ref="K30:L31"/>
    <mergeCell ref="M28:N29"/>
    <mergeCell ref="O28:P29"/>
    <mergeCell ref="Q28:R29"/>
    <mergeCell ref="S28:T29"/>
    <mergeCell ref="U28:V29"/>
    <mergeCell ref="W28:X29"/>
    <mergeCell ref="O26:P27"/>
    <mergeCell ref="Q26:R27"/>
    <mergeCell ref="S26:T27"/>
    <mergeCell ref="U26:V27"/>
    <mergeCell ref="W26:X27"/>
    <mergeCell ref="M26:N27"/>
    <mergeCell ref="A28:B29"/>
    <mergeCell ref="C28:F29"/>
    <mergeCell ref="G28:H29"/>
    <mergeCell ref="I28:J29"/>
    <mergeCell ref="K28:L29"/>
    <mergeCell ref="A26:B27"/>
    <mergeCell ref="C26:F27"/>
    <mergeCell ref="G26:H27"/>
    <mergeCell ref="I26:J27"/>
    <mergeCell ref="K26:L27"/>
    <mergeCell ref="M24:N25"/>
    <mergeCell ref="O24:P25"/>
    <mergeCell ref="Q24:R25"/>
    <mergeCell ref="S24:T25"/>
    <mergeCell ref="U24:V25"/>
    <mergeCell ref="W24:X25"/>
    <mergeCell ref="O22:P23"/>
    <mergeCell ref="Q22:R23"/>
    <mergeCell ref="S22:T23"/>
    <mergeCell ref="U22:V23"/>
    <mergeCell ref="W22:X23"/>
    <mergeCell ref="M22:N23"/>
    <mergeCell ref="A24:B25"/>
    <mergeCell ref="C24:F25"/>
    <mergeCell ref="G24:H25"/>
    <mergeCell ref="I24:J25"/>
    <mergeCell ref="K24:L25"/>
    <mergeCell ref="A22:B23"/>
    <mergeCell ref="C22:F23"/>
    <mergeCell ref="G22:H23"/>
    <mergeCell ref="I22:J23"/>
    <mergeCell ref="K22:L23"/>
    <mergeCell ref="M20:N21"/>
    <mergeCell ref="O20:P21"/>
    <mergeCell ref="Q20:R21"/>
    <mergeCell ref="S20:T21"/>
    <mergeCell ref="U20:V21"/>
    <mergeCell ref="W20:X21"/>
    <mergeCell ref="O18:P19"/>
    <mergeCell ref="Q18:R19"/>
    <mergeCell ref="S18:T19"/>
    <mergeCell ref="U18:V19"/>
    <mergeCell ref="W18:X19"/>
    <mergeCell ref="M18:N19"/>
    <mergeCell ref="A20:B21"/>
    <mergeCell ref="C20:F21"/>
    <mergeCell ref="G20:H21"/>
    <mergeCell ref="I20:J21"/>
    <mergeCell ref="K20:L21"/>
    <mergeCell ref="A18:B19"/>
    <mergeCell ref="C18:F19"/>
    <mergeCell ref="G18:H19"/>
    <mergeCell ref="I18:J19"/>
    <mergeCell ref="K18:L19"/>
    <mergeCell ref="M16:N17"/>
    <mergeCell ref="O16:P17"/>
    <mergeCell ref="Q16:R17"/>
    <mergeCell ref="S16:T17"/>
    <mergeCell ref="U16:V17"/>
    <mergeCell ref="W16:X17"/>
    <mergeCell ref="O14:P15"/>
    <mergeCell ref="Q14:R15"/>
    <mergeCell ref="S14:T15"/>
    <mergeCell ref="U14:V15"/>
    <mergeCell ref="W14:X15"/>
    <mergeCell ref="M14:N15"/>
    <mergeCell ref="A16:B17"/>
    <mergeCell ref="C16:F17"/>
    <mergeCell ref="G16:H17"/>
    <mergeCell ref="I16:J17"/>
    <mergeCell ref="K16:L17"/>
    <mergeCell ref="A14:B15"/>
    <mergeCell ref="C14:F15"/>
    <mergeCell ref="G14:H15"/>
    <mergeCell ref="I14:J15"/>
    <mergeCell ref="K14:L15"/>
    <mergeCell ref="Q12:R13"/>
    <mergeCell ref="S12:T13"/>
    <mergeCell ref="U12:V13"/>
    <mergeCell ref="W12:X13"/>
    <mergeCell ref="O10:P11"/>
    <mergeCell ref="Q10:R11"/>
    <mergeCell ref="S10:T11"/>
    <mergeCell ref="U10:V11"/>
    <mergeCell ref="W10:X11"/>
    <mergeCell ref="Q8:R9"/>
    <mergeCell ref="S8:T9"/>
    <mergeCell ref="U8:V9"/>
    <mergeCell ref="W8:X9"/>
    <mergeCell ref="A10:B11"/>
    <mergeCell ref="C10:F11"/>
    <mergeCell ref="G10:H11"/>
    <mergeCell ref="I10:J11"/>
    <mergeCell ref="K10:L11"/>
    <mergeCell ref="M10:N11"/>
    <mergeCell ref="A8:B9"/>
    <mergeCell ref="C8:F9"/>
    <mergeCell ref="G8:H9"/>
    <mergeCell ref="I8:J9"/>
    <mergeCell ref="K8:L9"/>
    <mergeCell ref="M8:N9"/>
    <mergeCell ref="O8:P9"/>
    <mergeCell ref="W6:X7"/>
    <mergeCell ref="M1:N3"/>
    <mergeCell ref="O1:P3"/>
    <mergeCell ref="Q1:R3"/>
    <mergeCell ref="S1:T3"/>
    <mergeCell ref="U1:V3"/>
    <mergeCell ref="W1:X3"/>
    <mergeCell ref="A12:B13"/>
    <mergeCell ref="C12:F13"/>
    <mergeCell ref="G12:H13"/>
    <mergeCell ref="I12:J13"/>
    <mergeCell ref="K12:L13"/>
    <mergeCell ref="M12:N13"/>
    <mergeCell ref="O12:P13"/>
    <mergeCell ref="W4:X5"/>
    <mergeCell ref="C4:F5"/>
    <mergeCell ref="A6:B7"/>
    <mergeCell ref="C6:F7"/>
    <mergeCell ref="G6:H7"/>
    <mergeCell ref="I6:J7"/>
    <mergeCell ref="K6:L7"/>
    <mergeCell ref="M6:N7"/>
    <mergeCell ref="O6:P7"/>
    <mergeCell ref="Q6:R7"/>
    <mergeCell ref="A1:B3"/>
    <mergeCell ref="C1:F3"/>
    <mergeCell ref="G1:H3"/>
    <mergeCell ref="I1:J3"/>
    <mergeCell ref="K1:L3"/>
    <mergeCell ref="G4:H5"/>
    <mergeCell ref="I4:J5"/>
    <mergeCell ref="S6:T7"/>
    <mergeCell ref="U6:V7"/>
    <mergeCell ref="K4:L5"/>
    <mergeCell ref="M4:N5"/>
    <mergeCell ref="O4:P5"/>
    <mergeCell ref="Q4:R5"/>
    <mergeCell ref="S4:T5"/>
    <mergeCell ref="U4:V5"/>
    <mergeCell ref="A4: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opLeftCell="A10" workbookViewId="0"/>
  </sheetViews>
  <sheetFormatPr baseColWidth="10"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4.4"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vt:i4>
      </vt:variant>
    </vt:vector>
  </HeadingPairs>
  <TitlesOfParts>
    <vt:vector size="14" baseType="lpstr">
      <vt:lpstr>Monitoreo_Seguimento_Evaluación</vt:lpstr>
      <vt:lpstr>PINAR</vt:lpstr>
      <vt:lpstr>PLAN-ADQUISICIONES</vt:lpstr>
      <vt:lpstr>PLAN-VACANTES</vt:lpstr>
      <vt:lpstr>PREVISION-RECURSOS-HUMANOS</vt:lpstr>
      <vt:lpstr>ESTRATEGICO-TH</vt:lpstr>
      <vt:lpstr>INS-CAPACITACIONES</vt:lpstr>
      <vt:lpstr>INCENTIVOS-INSTITUCIONALES</vt:lpstr>
      <vt:lpstr>SG-SST</vt:lpstr>
      <vt:lpstr>ANTICORRUPCION</vt:lpstr>
      <vt:lpstr>PETI</vt:lpstr>
      <vt:lpstr>TRATAMIENTO-PRIVACIDAD-INFORMAC</vt:lpstr>
      <vt:lpstr>SEGURIDAD INFORMACION</vt:lpstr>
      <vt:lpstr>Monitoreo_Seguimento_Evaluación!Área_de_impresión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dc:creator>
  <cp:lastModifiedBy>asua</cp:lastModifiedBy>
  <cp:lastPrinted>2017-09-03T02:10:22Z</cp:lastPrinted>
  <dcterms:created xsi:type="dcterms:W3CDTF">2017-01-17T16:11:32Z</dcterms:created>
  <dcterms:modified xsi:type="dcterms:W3CDTF">2025-01-31T16:43:24Z</dcterms:modified>
</cp:coreProperties>
</file>